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0" i="1" s="1"/>
  <c r="G152" i="1"/>
  <c r="G151" i="1"/>
  <c r="F150" i="1"/>
  <c r="E150" i="1"/>
  <c r="D150" i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7" i="1" s="1"/>
  <c r="G138" i="1"/>
  <c r="F137" i="1"/>
  <c r="E137" i="1"/>
  <c r="D137" i="1"/>
  <c r="C137" i="1"/>
  <c r="B137" i="1"/>
  <c r="G136" i="1"/>
  <c r="G133" i="1" s="1"/>
  <c r="G135" i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 s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3" i="1" s="1"/>
  <c r="G95" i="1"/>
  <c r="G94" i="1"/>
  <c r="F93" i="1"/>
  <c r="F84" i="1" s="1"/>
  <c r="E93" i="1"/>
  <c r="D93" i="1"/>
  <c r="C93" i="1"/>
  <c r="B93" i="1"/>
  <c r="B84" i="1" s="1"/>
  <c r="G92" i="1"/>
  <c r="G91" i="1"/>
  <c r="G90" i="1"/>
  <c r="G89" i="1"/>
  <c r="G88" i="1"/>
  <c r="G87" i="1"/>
  <c r="G86" i="1"/>
  <c r="G85" i="1"/>
  <c r="F85" i="1"/>
  <c r="E85" i="1"/>
  <c r="D85" i="1"/>
  <c r="D84" i="1" s="1"/>
  <c r="C85" i="1"/>
  <c r="C84" i="1" s="1"/>
  <c r="B85" i="1"/>
  <c r="E84" i="1"/>
  <c r="G82" i="1"/>
  <c r="G81" i="1"/>
  <c r="G80" i="1"/>
  <c r="G79" i="1"/>
  <c r="G78" i="1"/>
  <c r="G75" i="1" s="1"/>
  <c r="G77" i="1"/>
  <c r="G76" i="1"/>
  <c r="F75" i="1"/>
  <c r="E75" i="1"/>
  <c r="D75" i="1"/>
  <c r="C75" i="1"/>
  <c r="B75" i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2" i="1" s="1"/>
  <c r="G63" i="1"/>
  <c r="F62" i="1"/>
  <c r="E62" i="1"/>
  <c r="D62" i="1"/>
  <c r="C62" i="1"/>
  <c r="B62" i="1"/>
  <c r="G61" i="1"/>
  <c r="G58" i="1" s="1"/>
  <c r="G60" i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/>
  <c r="F28" i="1"/>
  <c r="E28" i="1"/>
  <c r="D28" i="1"/>
  <c r="C28" i="1"/>
  <c r="B28" i="1"/>
  <c r="G27" i="1"/>
  <c r="G26" i="1"/>
  <c r="G25" i="1"/>
  <c r="G24" i="1"/>
  <c r="G23" i="1"/>
  <c r="G22" i="1"/>
  <c r="G21" i="1"/>
  <c r="G18" i="1" s="1"/>
  <c r="G20" i="1"/>
  <c r="G19" i="1"/>
  <c r="F18" i="1"/>
  <c r="F9" i="1" s="1"/>
  <c r="F159" i="1" s="1"/>
  <c r="E18" i="1"/>
  <c r="D18" i="1"/>
  <c r="C18" i="1"/>
  <c r="B18" i="1"/>
  <c r="B9" i="1" s="1"/>
  <c r="B159" i="1" s="1"/>
  <c r="G17" i="1"/>
  <c r="G16" i="1"/>
  <c r="G15" i="1"/>
  <c r="G14" i="1"/>
  <c r="G13" i="1"/>
  <c r="G12" i="1"/>
  <c r="G11" i="1"/>
  <c r="G10" i="1"/>
  <c r="G9" i="1" s="1"/>
  <c r="F10" i="1"/>
  <c r="E10" i="1"/>
  <c r="D10" i="1"/>
  <c r="D9" i="1" s="1"/>
  <c r="D159" i="1" s="1"/>
  <c r="C10" i="1"/>
  <c r="C9" i="1" s="1"/>
  <c r="C159" i="1" s="1"/>
  <c r="B10" i="1"/>
  <c r="E9" i="1"/>
  <c r="E159" i="1" s="1"/>
  <c r="A5" i="1"/>
  <c r="A2" i="1"/>
  <c r="G84" i="1" l="1"/>
  <c r="G159" i="1" s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<sst xmlns="http://schemas.openxmlformats.org/spreadsheetml/2006/main" count="161" uniqueCount="88">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</sst>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LEY%20DISCIPLINA%20FINANCIERA/LDF%203ER%20TRIMESTRE%202018/3ER%20TRIM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CONALEP GUANAJUATO,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XFD1048576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CONALEP GUANAJUATO, Gobierno del Estado de Guanajuato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5" t="str">
        <f>TRIMESTRE</f>
        <v>Del 1 de enero al 30 de septiembre de 2018 (b)</v>
      </c>
      <c r="B5" s="5"/>
      <c r="C5" s="5"/>
      <c r="D5" s="5"/>
      <c r="E5" s="5"/>
      <c r="F5" s="5"/>
      <c r="G5" s="5"/>
    </row>
    <row r="6" spans="1:7" ht="15" x14ac:dyDescent="0.25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 x14ac:dyDescent="0.25">
      <c r="A9" s="10" t="s">
        <v>12</v>
      </c>
      <c r="B9" s="11">
        <f>SUM(B10,B18,B28,B38,B48,B58,B62,B71,B75)</f>
        <v>123342755</v>
      </c>
      <c r="C9" s="11">
        <f t="shared" ref="C9:G9" si="0">SUM(C10,C18,C28,C38,C48,C58,C62,C71,C75)</f>
        <v>76978658.040000007</v>
      </c>
      <c r="D9" s="11">
        <f t="shared" si="0"/>
        <v>200321413.03999999</v>
      </c>
      <c r="E9" s="11">
        <f t="shared" si="0"/>
        <v>82680484.459999993</v>
      </c>
      <c r="F9" s="11">
        <f t="shared" si="0"/>
        <v>79384534</v>
      </c>
      <c r="G9" s="11">
        <f t="shared" si="0"/>
        <v>117640928.58</v>
      </c>
    </row>
    <row r="10" spans="1:7" ht="15" x14ac:dyDescent="0.25">
      <c r="A10" s="12" t="s">
        <v>13</v>
      </c>
      <c r="B10" s="13">
        <f>SUM(B11:B17)</f>
        <v>48959577</v>
      </c>
      <c r="C10" s="13">
        <f t="shared" ref="C10:F10" si="1">SUM(C11:C17)</f>
        <v>10339409.459999999</v>
      </c>
      <c r="D10" s="13">
        <f t="shared" si="1"/>
        <v>59298986.459999993</v>
      </c>
      <c r="E10" s="13">
        <f t="shared" si="1"/>
        <v>43383870.030000001</v>
      </c>
      <c r="F10" s="13">
        <f t="shared" si="1"/>
        <v>43383870.030000001</v>
      </c>
      <c r="G10" s="13">
        <f>SUM(G11:G17)</f>
        <v>15915116.430000003</v>
      </c>
    </row>
    <row r="11" spans="1:7" ht="15" x14ac:dyDescent="0.25">
      <c r="A11" s="14" t="s">
        <v>14</v>
      </c>
      <c r="B11" s="15">
        <v>8560782</v>
      </c>
      <c r="C11" s="15">
        <v>12954116.880000001</v>
      </c>
      <c r="D11" s="15">
        <v>21514898.879999999</v>
      </c>
      <c r="E11" s="15">
        <v>18716009.579999998</v>
      </c>
      <c r="F11" s="15">
        <v>18716009.579999998</v>
      </c>
      <c r="G11" s="13">
        <f>D11-E11</f>
        <v>2798889.3000000007</v>
      </c>
    </row>
    <row r="12" spans="1:7" ht="15" x14ac:dyDescent="0.25">
      <c r="A12" s="14" t="s">
        <v>15</v>
      </c>
      <c r="B12" s="15">
        <v>31812558</v>
      </c>
      <c r="C12" s="15">
        <v>-8988634.7200000007</v>
      </c>
      <c r="D12" s="15">
        <v>22823923.280000001</v>
      </c>
      <c r="E12" s="15">
        <v>15085207.59</v>
      </c>
      <c r="F12" s="15">
        <v>15085207.59</v>
      </c>
      <c r="G12" s="13">
        <f>D12-E12</f>
        <v>7738715.6900000013</v>
      </c>
    </row>
    <row r="13" spans="1:7" ht="14.25" customHeight="1" x14ac:dyDescent="0.25">
      <c r="A13" s="14" t="s">
        <v>16</v>
      </c>
      <c r="B13" s="15">
        <v>3425826</v>
      </c>
      <c r="C13" s="15">
        <v>1295685.19</v>
      </c>
      <c r="D13" s="15">
        <v>4721511.1900000004</v>
      </c>
      <c r="E13" s="15">
        <v>1954885.22</v>
      </c>
      <c r="F13" s="15">
        <v>1954885.22</v>
      </c>
      <c r="G13" s="13">
        <f t="shared" ref="G13:G17" si="2">D13-E13</f>
        <v>2766625.9700000007</v>
      </c>
    </row>
    <row r="14" spans="1:7" ht="14.25" customHeight="1" x14ac:dyDescent="0.25">
      <c r="A14" s="14" t="s">
        <v>17</v>
      </c>
      <c r="B14" s="15">
        <v>4400256</v>
      </c>
      <c r="C14" s="15">
        <v>1717125.35</v>
      </c>
      <c r="D14" s="15">
        <v>6117381.3499999996</v>
      </c>
      <c r="E14" s="15">
        <v>5524893.3300000001</v>
      </c>
      <c r="F14" s="15">
        <v>5524893.3300000001</v>
      </c>
      <c r="G14" s="13">
        <f t="shared" si="2"/>
        <v>592488.01999999955</v>
      </c>
    </row>
    <row r="15" spans="1:7" ht="15" x14ac:dyDescent="0.25">
      <c r="A15" s="14" t="s">
        <v>18</v>
      </c>
      <c r="B15" s="15">
        <v>213987</v>
      </c>
      <c r="C15" s="15">
        <v>3494845.76</v>
      </c>
      <c r="D15" s="15">
        <v>3708832.76</v>
      </c>
      <c r="E15" s="15">
        <v>1925105.04</v>
      </c>
      <c r="F15" s="15">
        <v>1925105.04</v>
      </c>
      <c r="G15" s="13">
        <f t="shared" si="2"/>
        <v>1783727.7199999997</v>
      </c>
    </row>
    <row r="16" spans="1:7" ht="15" x14ac:dyDescent="0.25">
      <c r="A16" s="14" t="s">
        <v>19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 t="shared" si="2"/>
        <v>0</v>
      </c>
    </row>
    <row r="17" spans="1:7" ht="15" x14ac:dyDescent="0.25">
      <c r="A17" s="14" t="s">
        <v>20</v>
      </c>
      <c r="B17" s="15">
        <v>546168</v>
      </c>
      <c r="C17" s="15">
        <v>-133729</v>
      </c>
      <c r="D17" s="15">
        <v>412439</v>
      </c>
      <c r="E17" s="15">
        <v>177769.27</v>
      </c>
      <c r="F17" s="15">
        <v>177769.27</v>
      </c>
      <c r="G17" s="13">
        <f t="shared" si="2"/>
        <v>234669.73</v>
      </c>
    </row>
    <row r="18" spans="1:7" ht="15" x14ac:dyDescent="0.25">
      <c r="A18" s="12" t="s">
        <v>21</v>
      </c>
      <c r="B18" s="13">
        <f>SUM(B19:B27)</f>
        <v>18551581</v>
      </c>
      <c r="C18" s="13">
        <f t="shared" ref="C18:F18" si="3">SUM(C19:C27)</f>
        <v>-2564646.13</v>
      </c>
      <c r="D18" s="13">
        <f t="shared" si="3"/>
        <v>15986934.869999999</v>
      </c>
      <c r="E18" s="13">
        <f t="shared" si="3"/>
        <v>7901932.6899999995</v>
      </c>
      <c r="F18" s="13">
        <f t="shared" si="3"/>
        <v>6670707.8200000003</v>
      </c>
      <c r="G18" s="13">
        <f>SUM(G19:G27)</f>
        <v>8085002.1799999997</v>
      </c>
    </row>
    <row r="19" spans="1:7" ht="15" x14ac:dyDescent="0.25">
      <c r="A19" s="14" t="s">
        <v>22</v>
      </c>
      <c r="B19" s="15">
        <v>5846144</v>
      </c>
      <c r="C19" s="15">
        <v>-424181.66</v>
      </c>
      <c r="D19" s="15">
        <v>5421962.3399999999</v>
      </c>
      <c r="E19" s="15">
        <v>2593762.71</v>
      </c>
      <c r="F19" s="15">
        <v>2005857.76</v>
      </c>
      <c r="G19" s="13">
        <f>D19-E19</f>
        <v>2828199.63</v>
      </c>
    </row>
    <row r="20" spans="1:7" ht="15" x14ac:dyDescent="0.25">
      <c r="A20" s="14" t="s">
        <v>23</v>
      </c>
      <c r="B20" s="15">
        <v>3261876</v>
      </c>
      <c r="C20" s="15">
        <v>24668.15</v>
      </c>
      <c r="D20" s="15">
        <v>3286544.15</v>
      </c>
      <c r="E20" s="15">
        <v>1889720.29</v>
      </c>
      <c r="F20" s="15">
        <v>1750210.4</v>
      </c>
      <c r="G20" s="13">
        <f t="shared" ref="G20:G27" si="4">D20-E20</f>
        <v>1396823.8599999999</v>
      </c>
    </row>
    <row r="21" spans="1:7" ht="15" x14ac:dyDescent="0.25">
      <c r="A21" s="14" t="s">
        <v>24</v>
      </c>
      <c r="B21" s="15">
        <v>174500</v>
      </c>
      <c r="C21" s="15">
        <v>-17867.38</v>
      </c>
      <c r="D21" s="15">
        <v>156632.62</v>
      </c>
      <c r="E21" s="15">
        <v>30078.07</v>
      </c>
      <c r="F21" s="15">
        <v>30078.07</v>
      </c>
      <c r="G21" s="13">
        <f t="shared" si="4"/>
        <v>126554.54999999999</v>
      </c>
    </row>
    <row r="22" spans="1:7" ht="15" x14ac:dyDescent="0.25">
      <c r="A22" s="14" t="s">
        <v>25</v>
      </c>
      <c r="B22" s="15">
        <v>3131034</v>
      </c>
      <c r="C22" s="15">
        <v>-357865.11</v>
      </c>
      <c r="D22" s="15">
        <v>2773168.89</v>
      </c>
      <c r="E22" s="15">
        <v>1384773.22</v>
      </c>
      <c r="F22" s="15">
        <v>1130666.68</v>
      </c>
      <c r="G22" s="13">
        <f t="shared" si="4"/>
        <v>1388395.6700000002</v>
      </c>
    </row>
    <row r="23" spans="1:7" ht="15" x14ac:dyDescent="0.25">
      <c r="A23" s="14" t="s">
        <v>26</v>
      </c>
      <c r="B23" s="15">
        <v>506108</v>
      </c>
      <c r="C23" s="15">
        <v>-139052.75</v>
      </c>
      <c r="D23" s="15">
        <v>367055.25</v>
      </c>
      <c r="E23" s="15">
        <v>216420.14</v>
      </c>
      <c r="F23" s="15">
        <v>164766.29</v>
      </c>
      <c r="G23" s="13">
        <f t="shared" si="4"/>
        <v>150635.10999999999</v>
      </c>
    </row>
    <row r="24" spans="1:7" ht="15" x14ac:dyDescent="0.25">
      <c r="A24" s="14" t="s">
        <v>27</v>
      </c>
      <c r="B24" s="15">
        <v>2248440</v>
      </c>
      <c r="C24" s="15">
        <v>-1284115.18</v>
      </c>
      <c r="D24" s="15">
        <v>964324.82</v>
      </c>
      <c r="E24" s="15">
        <v>497508.44</v>
      </c>
      <c r="F24" s="15">
        <v>496283.54</v>
      </c>
      <c r="G24" s="13">
        <f t="shared" si="4"/>
        <v>466816.37999999995</v>
      </c>
    </row>
    <row r="25" spans="1:7" ht="15" x14ac:dyDescent="0.25">
      <c r="A25" s="14" t="s">
        <v>28</v>
      </c>
      <c r="B25" s="15">
        <v>1405207</v>
      </c>
      <c r="C25" s="15">
        <v>-169667.98</v>
      </c>
      <c r="D25" s="15">
        <v>1235539.02</v>
      </c>
      <c r="E25" s="15">
        <v>260110.14</v>
      </c>
      <c r="F25" s="15">
        <v>204896.75</v>
      </c>
      <c r="G25" s="13">
        <f t="shared" si="4"/>
        <v>975428.88</v>
      </c>
    </row>
    <row r="26" spans="1:7" ht="15" x14ac:dyDescent="0.25">
      <c r="A26" s="1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f t="shared" si="4"/>
        <v>0</v>
      </c>
    </row>
    <row r="27" spans="1:7" ht="15" x14ac:dyDescent="0.25">
      <c r="A27" s="14" t="s">
        <v>30</v>
      </c>
      <c r="B27" s="15">
        <v>1978272</v>
      </c>
      <c r="C27" s="15">
        <v>-196564.22</v>
      </c>
      <c r="D27" s="15">
        <v>1781707.78</v>
      </c>
      <c r="E27" s="15">
        <v>1029559.68</v>
      </c>
      <c r="F27" s="15">
        <v>887948.33</v>
      </c>
      <c r="G27" s="13">
        <f t="shared" si="4"/>
        <v>752148.1</v>
      </c>
    </row>
    <row r="28" spans="1:7" ht="15" x14ac:dyDescent="0.25">
      <c r="A28" s="12" t="s">
        <v>31</v>
      </c>
      <c r="B28" s="13">
        <f>SUM(B29:B37)</f>
        <v>37767234</v>
      </c>
      <c r="C28" s="13">
        <f t="shared" ref="C28:G28" si="5">SUM(C29:C37)</f>
        <v>10823527.149999999</v>
      </c>
      <c r="D28" s="13">
        <f t="shared" si="5"/>
        <v>48590761.149999999</v>
      </c>
      <c r="E28" s="13">
        <f t="shared" si="5"/>
        <v>23909297.66</v>
      </c>
      <c r="F28" s="13">
        <f t="shared" si="5"/>
        <v>22842451.630000003</v>
      </c>
      <c r="G28" s="13">
        <f t="shared" si="5"/>
        <v>24681463.489999998</v>
      </c>
    </row>
    <row r="29" spans="1:7" ht="15" x14ac:dyDescent="0.25">
      <c r="A29" s="14" t="s">
        <v>32</v>
      </c>
      <c r="B29" s="15">
        <v>2260072</v>
      </c>
      <c r="C29" s="15">
        <v>-118364.48</v>
      </c>
      <c r="D29" s="15">
        <v>2141707.52</v>
      </c>
      <c r="E29" s="15">
        <v>1273780.3899999999</v>
      </c>
      <c r="F29" s="15">
        <v>1231040.45</v>
      </c>
      <c r="G29" s="13">
        <f>D29-E29</f>
        <v>867927.13000000012</v>
      </c>
    </row>
    <row r="30" spans="1:7" ht="15" x14ac:dyDescent="0.25">
      <c r="A30" s="14" t="s">
        <v>33</v>
      </c>
      <c r="B30" s="15">
        <v>1068108</v>
      </c>
      <c r="C30" s="15">
        <v>228589.88</v>
      </c>
      <c r="D30" s="15">
        <v>1296697.8799999999</v>
      </c>
      <c r="E30" s="15">
        <v>563357.43000000005</v>
      </c>
      <c r="F30" s="15">
        <v>563357.43000000005</v>
      </c>
      <c r="G30" s="13">
        <f t="shared" ref="G30:G37" si="6">D30-E30</f>
        <v>733340.44999999984</v>
      </c>
    </row>
    <row r="31" spans="1:7" ht="15" x14ac:dyDescent="0.25">
      <c r="A31" s="14" t="s">
        <v>34</v>
      </c>
      <c r="B31" s="15">
        <v>8124290</v>
      </c>
      <c r="C31" s="15">
        <v>2083755.44</v>
      </c>
      <c r="D31" s="15">
        <v>10208045.439999999</v>
      </c>
      <c r="E31" s="15">
        <v>4785417.57</v>
      </c>
      <c r="F31" s="15">
        <v>4332866.58</v>
      </c>
      <c r="G31" s="13">
        <f t="shared" si="6"/>
        <v>5422627.8699999992</v>
      </c>
    </row>
    <row r="32" spans="1:7" ht="15" x14ac:dyDescent="0.25">
      <c r="A32" s="14" t="s">
        <v>35</v>
      </c>
      <c r="B32" s="15">
        <v>2765276</v>
      </c>
      <c r="C32" s="15">
        <v>-88936.2</v>
      </c>
      <c r="D32" s="15">
        <v>2676339.7999999998</v>
      </c>
      <c r="E32" s="15">
        <v>1358182.9</v>
      </c>
      <c r="F32" s="15">
        <v>1358174.2</v>
      </c>
      <c r="G32" s="13">
        <f t="shared" si="6"/>
        <v>1318156.8999999999</v>
      </c>
    </row>
    <row r="33" spans="1:7" ht="15" x14ac:dyDescent="0.25">
      <c r="A33" s="14" t="s">
        <v>36</v>
      </c>
      <c r="B33" s="15">
        <v>9817137</v>
      </c>
      <c r="C33" s="15">
        <v>3688013.72</v>
      </c>
      <c r="D33" s="15">
        <v>13505150.720000001</v>
      </c>
      <c r="E33" s="15">
        <v>6659189.9100000001</v>
      </c>
      <c r="F33" s="15">
        <v>6264242.1600000001</v>
      </c>
      <c r="G33" s="13">
        <f t="shared" si="6"/>
        <v>6845960.8100000005</v>
      </c>
    </row>
    <row r="34" spans="1:7" ht="15" x14ac:dyDescent="0.25">
      <c r="A34" s="14" t="s">
        <v>37</v>
      </c>
      <c r="B34" s="15">
        <v>1774649</v>
      </c>
      <c r="C34" s="15">
        <v>308138.94</v>
      </c>
      <c r="D34" s="15">
        <v>2082787.94</v>
      </c>
      <c r="E34" s="15">
        <v>1029444</v>
      </c>
      <c r="F34" s="15">
        <v>1029444</v>
      </c>
      <c r="G34" s="13">
        <f t="shared" si="6"/>
        <v>1053343.94</v>
      </c>
    </row>
    <row r="35" spans="1:7" ht="15" x14ac:dyDescent="0.25">
      <c r="A35" s="14" t="s">
        <v>38</v>
      </c>
      <c r="B35" s="15">
        <v>4891212</v>
      </c>
      <c r="C35" s="15">
        <v>-107972.28</v>
      </c>
      <c r="D35" s="15">
        <v>4783239.72</v>
      </c>
      <c r="E35" s="15">
        <v>2251842.65</v>
      </c>
      <c r="F35" s="15">
        <v>2153656.2000000002</v>
      </c>
      <c r="G35" s="13">
        <f t="shared" si="6"/>
        <v>2531397.0699999998</v>
      </c>
    </row>
    <row r="36" spans="1:7" ht="15" x14ac:dyDescent="0.25">
      <c r="A36" s="14" t="s">
        <v>39</v>
      </c>
      <c r="B36" s="15">
        <v>3609251</v>
      </c>
      <c r="C36" s="15">
        <v>2024319.69</v>
      </c>
      <c r="D36" s="15">
        <v>5633570.6900000004</v>
      </c>
      <c r="E36" s="15">
        <v>2856689.97</v>
      </c>
      <c r="F36" s="15">
        <v>2780511.53</v>
      </c>
      <c r="G36" s="13">
        <f t="shared" si="6"/>
        <v>2776880.72</v>
      </c>
    </row>
    <row r="37" spans="1:7" ht="15" x14ac:dyDescent="0.25">
      <c r="A37" s="14" t="s">
        <v>40</v>
      </c>
      <c r="B37" s="15">
        <v>3457239</v>
      </c>
      <c r="C37" s="15">
        <v>2805982.44</v>
      </c>
      <c r="D37" s="15">
        <v>6263221.4400000004</v>
      </c>
      <c r="E37" s="15">
        <v>3131392.84</v>
      </c>
      <c r="F37" s="15">
        <v>3129159.08</v>
      </c>
      <c r="G37" s="13">
        <f t="shared" si="6"/>
        <v>3131828.6000000006</v>
      </c>
    </row>
    <row r="38" spans="1:7" ht="15" x14ac:dyDescent="0.25">
      <c r="A38" s="12" t="s">
        <v>41</v>
      </c>
      <c r="B38" s="13">
        <f>SUM(B39:B47)</f>
        <v>0</v>
      </c>
      <c r="C38" s="13">
        <f t="shared" ref="C38:G38" si="7">SUM(C39:C47)</f>
        <v>3787500</v>
      </c>
      <c r="D38" s="13">
        <f t="shared" si="7"/>
        <v>3787500</v>
      </c>
      <c r="E38" s="13">
        <f t="shared" si="7"/>
        <v>0</v>
      </c>
      <c r="F38" s="13">
        <f t="shared" si="7"/>
        <v>0</v>
      </c>
      <c r="G38" s="13">
        <f t="shared" si="7"/>
        <v>3787500</v>
      </c>
    </row>
    <row r="39" spans="1:7" ht="15" x14ac:dyDescent="0.25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 ht="15" x14ac:dyDescent="0.25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 t="shared" ref="G40:G47" si="8">D40-E40</f>
        <v>0</v>
      </c>
    </row>
    <row r="41" spans="1:7" ht="15" x14ac:dyDescent="0.25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f t="shared" si="8"/>
        <v>0</v>
      </c>
    </row>
    <row r="42" spans="1:7" ht="15" x14ac:dyDescent="0.25">
      <c r="A42" s="14" t="s">
        <v>45</v>
      </c>
      <c r="B42" s="13">
        <v>0</v>
      </c>
      <c r="C42" s="15">
        <v>3787500</v>
      </c>
      <c r="D42" s="15">
        <v>3787500</v>
      </c>
      <c r="E42" s="13">
        <v>0</v>
      </c>
      <c r="F42" s="13">
        <v>0</v>
      </c>
      <c r="G42" s="13">
        <f t="shared" si="8"/>
        <v>3787500</v>
      </c>
    </row>
    <row r="43" spans="1:7" ht="15" x14ac:dyDescent="0.25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f t="shared" si="8"/>
        <v>0</v>
      </c>
    </row>
    <row r="44" spans="1:7" ht="15" x14ac:dyDescent="0.25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 t="shared" si="8"/>
        <v>0</v>
      </c>
    </row>
    <row r="45" spans="1:7" ht="15" x14ac:dyDescent="0.25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8"/>
        <v>0</v>
      </c>
    </row>
    <row r="46" spans="1:7" ht="15" x14ac:dyDescent="0.25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 t="shared" si="8"/>
        <v>0</v>
      </c>
    </row>
    <row r="47" spans="1:7" ht="15" x14ac:dyDescent="0.25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 t="shared" si="8"/>
        <v>0</v>
      </c>
    </row>
    <row r="48" spans="1:7" ht="15" x14ac:dyDescent="0.25">
      <c r="A48" s="12" t="s">
        <v>51</v>
      </c>
      <c r="B48" s="13">
        <f>SUM(B49:B57)</f>
        <v>7023732</v>
      </c>
      <c r="C48" s="13">
        <f t="shared" ref="C48:G48" si="9">SUM(C49:C57)</f>
        <v>53597382.359999999</v>
      </c>
      <c r="D48" s="13">
        <f t="shared" si="9"/>
        <v>60621114.359999999</v>
      </c>
      <c r="E48" s="13">
        <f t="shared" si="9"/>
        <v>6329062.9400000004</v>
      </c>
      <c r="F48" s="13">
        <f t="shared" si="9"/>
        <v>5331183.38</v>
      </c>
      <c r="G48" s="13">
        <f t="shared" si="9"/>
        <v>54292051.419999994</v>
      </c>
    </row>
    <row r="49" spans="1:7" ht="15" x14ac:dyDescent="0.25">
      <c r="A49" s="14" t="s">
        <v>52</v>
      </c>
      <c r="B49" s="15">
        <v>4983357</v>
      </c>
      <c r="C49" s="15">
        <v>13845758.68</v>
      </c>
      <c r="D49" s="15">
        <v>18829115.68</v>
      </c>
      <c r="E49" s="15">
        <v>1105652.3500000001</v>
      </c>
      <c r="F49" s="15">
        <v>871081.04</v>
      </c>
      <c r="G49" s="13">
        <f>D49-E49</f>
        <v>17723463.329999998</v>
      </c>
    </row>
    <row r="50" spans="1:7" ht="15" x14ac:dyDescent="0.25">
      <c r="A50" s="14" t="s">
        <v>53</v>
      </c>
      <c r="B50" s="15">
        <v>683495</v>
      </c>
      <c r="C50" s="15">
        <v>904503.5</v>
      </c>
      <c r="D50" s="15">
        <v>1587998.5</v>
      </c>
      <c r="E50" s="15">
        <v>28939.5</v>
      </c>
      <c r="F50" s="13">
        <v>0</v>
      </c>
      <c r="G50" s="13">
        <f t="shared" ref="G50:G57" si="10">D50-E50</f>
        <v>1559059</v>
      </c>
    </row>
    <row r="51" spans="1:7" ht="15" x14ac:dyDescent="0.25">
      <c r="A51" s="14" t="s">
        <v>54</v>
      </c>
      <c r="B51" s="15">
        <v>292600</v>
      </c>
      <c r="C51" s="15">
        <v>4992050.8099999996</v>
      </c>
      <c r="D51" s="15">
        <v>5284650.8099999996</v>
      </c>
      <c r="E51" s="15">
        <v>554557.65</v>
      </c>
      <c r="F51" s="15">
        <v>462376</v>
      </c>
      <c r="G51" s="13">
        <f t="shared" si="10"/>
        <v>4730093.1599999992</v>
      </c>
    </row>
    <row r="52" spans="1:7" ht="15" x14ac:dyDescent="0.25">
      <c r="A52" s="14" t="s">
        <v>55</v>
      </c>
      <c r="B52" s="13">
        <v>0</v>
      </c>
      <c r="C52" s="15">
        <v>352716</v>
      </c>
      <c r="D52" s="15">
        <v>352716</v>
      </c>
      <c r="E52" s="15">
        <v>352716</v>
      </c>
      <c r="F52" s="15">
        <v>352716</v>
      </c>
      <c r="G52" s="13">
        <f t="shared" si="10"/>
        <v>0</v>
      </c>
    </row>
    <row r="53" spans="1:7" ht="15" x14ac:dyDescent="0.25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f t="shared" si="10"/>
        <v>0</v>
      </c>
    </row>
    <row r="54" spans="1:7" ht="15" x14ac:dyDescent="0.25">
      <c r="A54" s="14" t="s">
        <v>57</v>
      </c>
      <c r="B54" s="15">
        <v>1064280</v>
      </c>
      <c r="C54" s="15">
        <v>33502353.370000001</v>
      </c>
      <c r="D54" s="15">
        <v>34566633.369999997</v>
      </c>
      <c r="E54" s="15">
        <v>4287197.4400000004</v>
      </c>
      <c r="F54" s="15">
        <v>3645010.34</v>
      </c>
      <c r="G54" s="13">
        <f t="shared" si="10"/>
        <v>30279435.929999996</v>
      </c>
    </row>
    <row r="55" spans="1:7" ht="15" x14ac:dyDescent="0.25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f t="shared" si="10"/>
        <v>0</v>
      </c>
    </row>
    <row r="56" spans="1:7" ht="15" x14ac:dyDescent="0.25">
      <c r="A56" s="14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f t="shared" si="10"/>
        <v>0</v>
      </c>
    </row>
    <row r="57" spans="1:7" ht="15" x14ac:dyDescent="0.25">
      <c r="A57" s="14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f t="shared" si="10"/>
        <v>0</v>
      </c>
    </row>
    <row r="58" spans="1:7" ht="15" x14ac:dyDescent="0.25">
      <c r="A58" s="12" t="s">
        <v>61</v>
      </c>
      <c r="B58" s="13">
        <f>SUM(B59:B61)</f>
        <v>0</v>
      </c>
      <c r="C58" s="13">
        <f t="shared" ref="C58:G58" si="11">SUM(C59:C61)</f>
        <v>3384968.87</v>
      </c>
      <c r="D58" s="13">
        <f t="shared" si="11"/>
        <v>3384968.87</v>
      </c>
      <c r="E58" s="13">
        <f t="shared" si="11"/>
        <v>1156321.1399999999</v>
      </c>
      <c r="F58" s="13">
        <f t="shared" si="11"/>
        <v>1156321.1399999999</v>
      </c>
      <c r="G58" s="13">
        <f t="shared" si="11"/>
        <v>2228647.7300000004</v>
      </c>
    </row>
    <row r="59" spans="1:7" ht="15" x14ac:dyDescent="0.25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f>D59-E59</f>
        <v>0</v>
      </c>
    </row>
    <row r="60" spans="1:7" ht="15" x14ac:dyDescent="0.25">
      <c r="A60" s="14" t="s">
        <v>63</v>
      </c>
      <c r="B60" s="13">
        <v>0</v>
      </c>
      <c r="C60" s="15">
        <v>3384968.87</v>
      </c>
      <c r="D60" s="15">
        <v>3384968.87</v>
      </c>
      <c r="E60" s="15">
        <v>1156321.1399999999</v>
      </c>
      <c r="F60" s="15">
        <v>1156321.1399999999</v>
      </c>
      <c r="G60" s="13">
        <f t="shared" ref="G60:G61" si="12">D60-E60</f>
        <v>2228647.7300000004</v>
      </c>
    </row>
    <row r="61" spans="1:7" ht="15" x14ac:dyDescent="0.25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f t="shared" si="12"/>
        <v>0</v>
      </c>
    </row>
    <row r="62" spans="1:7" ht="15" x14ac:dyDescent="0.25">
      <c r="A62" s="12" t="s">
        <v>65</v>
      </c>
      <c r="B62" s="13">
        <f>SUM(B63:B67,B69:B70)</f>
        <v>11040631</v>
      </c>
      <c r="C62" s="13">
        <f t="shared" ref="C62:G62" si="13">SUM(C63:C67,C69:C70)</f>
        <v>-2389483.67</v>
      </c>
      <c r="D62" s="13">
        <f t="shared" si="13"/>
        <v>8651147.3300000001</v>
      </c>
      <c r="E62" s="13">
        <f t="shared" si="13"/>
        <v>0</v>
      </c>
      <c r="F62" s="13">
        <f t="shared" si="13"/>
        <v>0</v>
      </c>
      <c r="G62" s="13">
        <f t="shared" si="13"/>
        <v>8651147.3300000001</v>
      </c>
    </row>
    <row r="63" spans="1:7" ht="15" x14ac:dyDescent="0.25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f>D63-E63</f>
        <v>0</v>
      </c>
    </row>
    <row r="64" spans="1:7" ht="15" x14ac:dyDescent="0.25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f t="shared" ref="G64:G70" si="14">D64-E64</f>
        <v>0</v>
      </c>
    </row>
    <row r="65" spans="1:7" ht="15" x14ac:dyDescent="0.25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f t="shared" si="14"/>
        <v>0</v>
      </c>
    </row>
    <row r="66" spans="1:7" ht="15" x14ac:dyDescent="0.25">
      <c r="A66" s="14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f t="shared" si="14"/>
        <v>0</v>
      </c>
    </row>
    <row r="67" spans="1:7" ht="15" x14ac:dyDescent="0.25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f t="shared" si="14"/>
        <v>0</v>
      </c>
    </row>
    <row r="68" spans="1:7" ht="15" x14ac:dyDescent="0.25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 t="shared" si="14"/>
        <v>0</v>
      </c>
    </row>
    <row r="69" spans="1:7" ht="15" x14ac:dyDescent="0.25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f t="shared" si="14"/>
        <v>0</v>
      </c>
    </row>
    <row r="70" spans="1:7" ht="15" x14ac:dyDescent="0.25">
      <c r="A70" s="14" t="s">
        <v>73</v>
      </c>
      <c r="B70" s="15">
        <v>11040631</v>
      </c>
      <c r="C70" s="15">
        <v>-2389483.67</v>
      </c>
      <c r="D70" s="15">
        <v>8651147.3300000001</v>
      </c>
      <c r="E70" s="13">
        <v>0</v>
      </c>
      <c r="F70" s="13">
        <v>0</v>
      </c>
      <c r="G70" s="13">
        <f t="shared" si="14"/>
        <v>8651147.3300000001</v>
      </c>
    </row>
    <row r="71" spans="1:7" ht="15" x14ac:dyDescent="0.25">
      <c r="A71" s="12" t="s">
        <v>74</v>
      </c>
      <c r="B71" s="13">
        <f>SUM(B72:B74)</f>
        <v>0</v>
      </c>
      <c r="C71" s="13">
        <f t="shared" ref="C71:G71" si="15">SUM(C72:C74)</f>
        <v>0</v>
      </c>
      <c r="D71" s="13">
        <f t="shared" si="15"/>
        <v>0</v>
      </c>
      <c r="E71" s="13">
        <f t="shared" si="15"/>
        <v>0</v>
      </c>
      <c r="F71" s="13">
        <f t="shared" si="15"/>
        <v>0</v>
      </c>
      <c r="G71" s="13">
        <f t="shared" si="15"/>
        <v>0</v>
      </c>
    </row>
    <row r="72" spans="1:7" ht="15" x14ac:dyDescent="0.25">
      <c r="A72" s="14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f>D72-E72</f>
        <v>0</v>
      </c>
    </row>
    <row r="73" spans="1:7" ht="15" x14ac:dyDescent="0.25">
      <c r="A73" s="14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f t="shared" ref="G73:G74" si="16">D73-E73</f>
        <v>0</v>
      </c>
    </row>
    <row r="74" spans="1:7" ht="15" x14ac:dyDescent="0.25">
      <c r="A74" s="14" t="s">
        <v>77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f t="shared" si="16"/>
        <v>0</v>
      </c>
    </row>
    <row r="75" spans="1:7" ht="15" x14ac:dyDescent="0.25">
      <c r="A75" s="12" t="s">
        <v>78</v>
      </c>
      <c r="B75" s="13">
        <f>SUM(B76:B82)</f>
        <v>0</v>
      </c>
      <c r="C75" s="13">
        <f t="shared" ref="C75:G75" si="17">SUM(C76:C82)</f>
        <v>0</v>
      </c>
      <c r="D75" s="13">
        <f t="shared" si="17"/>
        <v>0</v>
      </c>
      <c r="E75" s="13">
        <f t="shared" si="17"/>
        <v>0</v>
      </c>
      <c r="F75" s="13">
        <f t="shared" si="17"/>
        <v>0</v>
      </c>
      <c r="G75" s="13">
        <f t="shared" si="17"/>
        <v>0</v>
      </c>
    </row>
    <row r="76" spans="1:7" ht="15" x14ac:dyDescent="0.25">
      <c r="A76" s="14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f>D76-E76</f>
        <v>0</v>
      </c>
    </row>
    <row r="77" spans="1:7" ht="15" x14ac:dyDescent="0.25">
      <c r="A77" s="14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f t="shared" ref="G77:G82" si="18">D77-E77</f>
        <v>0</v>
      </c>
    </row>
    <row r="78" spans="1:7" ht="15" x14ac:dyDescent="0.25">
      <c r="A78" s="14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f t="shared" si="18"/>
        <v>0</v>
      </c>
    </row>
    <row r="79" spans="1:7" ht="15" x14ac:dyDescent="0.25">
      <c r="A79" s="14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f t="shared" si="18"/>
        <v>0</v>
      </c>
    </row>
    <row r="80" spans="1:7" ht="15" x14ac:dyDescent="0.25">
      <c r="A80" s="14" t="s">
        <v>83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f t="shared" si="18"/>
        <v>0</v>
      </c>
    </row>
    <row r="81" spans="1:7" ht="15" x14ac:dyDescent="0.25">
      <c r="A81" s="14" t="s">
        <v>84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f t="shared" si="18"/>
        <v>0</v>
      </c>
    </row>
    <row r="82" spans="1:7" ht="15" x14ac:dyDescent="0.25">
      <c r="A82" s="14" t="s">
        <v>85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f t="shared" si="18"/>
        <v>0</v>
      </c>
    </row>
    <row r="83" spans="1:7" ht="15" x14ac:dyDescent="0.25">
      <c r="A83" s="16"/>
      <c r="B83" s="17"/>
      <c r="C83" s="17"/>
      <c r="D83" s="17"/>
      <c r="E83" s="17"/>
      <c r="F83" s="17"/>
      <c r="G83" s="17"/>
    </row>
    <row r="84" spans="1:7" ht="15" x14ac:dyDescent="0.25">
      <c r="A84" s="18" t="s">
        <v>86</v>
      </c>
      <c r="B84" s="11">
        <f>SUM(B85,B93,B103,B113,B123,B133,B137,B146,B150)</f>
        <v>239905849</v>
      </c>
      <c r="C84" s="11">
        <f t="shared" ref="C84:G84" si="19">SUM(C85,C93,C103,C113,C123,C133,C137,C146,C150)</f>
        <v>47957073.790000007</v>
      </c>
      <c r="D84" s="11">
        <f t="shared" si="19"/>
        <v>287862922.78999996</v>
      </c>
      <c r="E84" s="11">
        <f t="shared" si="19"/>
        <v>177200335.27999997</v>
      </c>
      <c r="F84" s="11">
        <f t="shared" si="19"/>
        <v>171866075.49999997</v>
      </c>
      <c r="G84" s="11">
        <f t="shared" si="19"/>
        <v>110662587.50999999</v>
      </c>
    </row>
    <row r="85" spans="1:7" ht="15" x14ac:dyDescent="0.25">
      <c r="A85" s="12" t="s">
        <v>13</v>
      </c>
      <c r="B85" s="13">
        <f>SUM(B86:B92)</f>
        <v>221732004</v>
      </c>
      <c r="C85" s="13">
        <f t="shared" ref="C85:G85" si="20">SUM(C86:C92)</f>
        <v>17246311.649999999</v>
      </c>
      <c r="D85" s="13">
        <f t="shared" si="20"/>
        <v>238978315.64999998</v>
      </c>
      <c r="E85" s="13">
        <f t="shared" si="20"/>
        <v>152265865.82999998</v>
      </c>
      <c r="F85" s="13">
        <f t="shared" si="20"/>
        <v>152265715.82999998</v>
      </c>
      <c r="G85" s="13">
        <f t="shared" si="20"/>
        <v>86712449.819999993</v>
      </c>
    </row>
    <row r="86" spans="1:7" ht="15" x14ac:dyDescent="0.25">
      <c r="A86" s="14" t="s">
        <v>14</v>
      </c>
      <c r="B86" s="15">
        <v>108840067</v>
      </c>
      <c r="C86" s="15">
        <v>4348455.8600000003</v>
      </c>
      <c r="D86" s="15">
        <v>113188522.86</v>
      </c>
      <c r="E86" s="15">
        <v>84472558.200000003</v>
      </c>
      <c r="F86" s="15">
        <v>84472558.200000003</v>
      </c>
      <c r="G86" s="13">
        <f>D86-E86</f>
        <v>28715964.659999996</v>
      </c>
    </row>
    <row r="87" spans="1:7" ht="15" x14ac:dyDescent="0.25">
      <c r="A87" s="14" t="s">
        <v>15</v>
      </c>
      <c r="B87" s="13">
        <v>0</v>
      </c>
      <c r="C87" s="15">
        <v>8584860.9100000001</v>
      </c>
      <c r="D87" s="15">
        <v>8584860.9100000001</v>
      </c>
      <c r="E87" s="15">
        <v>6051656.1799999997</v>
      </c>
      <c r="F87" s="15">
        <v>6051656.1799999997</v>
      </c>
      <c r="G87" s="13">
        <f t="shared" ref="G87:G92" si="21">D87-E87</f>
        <v>2533204.7300000004</v>
      </c>
    </row>
    <row r="88" spans="1:7" ht="15" x14ac:dyDescent="0.25">
      <c r="A88" s="14" t="s">
        <v>16</v>
      </c>
      <c r="B88" s="15">
        <v>28505035</v>
      </c>
      <c r="C88" s="15">
        <v>1197304.27</v>
      </c>
      <c r="D88" s="15">
        <v>29702339.27</v>
      </c>
      <c r="E88" s="15">
        <v>10107093.43</v>
      </c>
      <c r="F88" s="15">
        <v>10107093.43</v>
      </c>
      <c r="G88" s="13">
        <f t="shared" si="21"/>
        <v>19595245.84</v>
      </c>
    </row>
    <row r="89" spans="1:7" ht="15" x14ac:dyDescent="0.25">
      <c r="A89" s="14" t="s">
        <v>17</v>
      </c>
      <c r="B89" s="15">
        <v>25921553</v>
      </c>
      <c r="C89" s="15">
        <v>2540961.61</v>
      </c>
      <c r="D89" s="15">
        <v>28462514.609999999</v>
      </c>
      <c r="E89" s="15">
        <v>20123604.460000001</v>
      </c>
      <c r="F89" s="15">
        <v>20123604.460000001</v>
      </c>
      <c r="G89" s="13">
        <f t="shared" si="21"/>
        <v>8338910.1499999985</v>
      </c>
    </row>
    <row r="90" spans="1:7" ht="15" x14ac:dyDescent="0.25">
      <c r="A90" s="14" t="s">
        <v>18</v>
      </c>
      <c r="B90" s="15">
        <v>35392498</v>
      </c>
      <c r="C90" s="15">
        <v>179783</v>
      </c>
      <c r="D90" s="15">
        <v>35572281</v>
      </c>
      <c r="E90" s="15">
        <v>15720112.92</v>
      </c>
      <c r="F90" s="15">
        <v>15719962.92</v>
      </c>
      <c r="G90" s="13">
        <f t="shared" si="21"/>
        <v>19852168.079999998</v>
      </c>
    </row>
    <row r="91" spans="1:7" ht="15" x14ac:dyDescent="0.25">
      <c r="A91" s="14" t="s">
        <v>19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f t="shared" si="21"/>
        <v>0</v>
      </c>
    </row>
    <row r="92" spans="1:7" ht="15" x14ac:dyDescent="0.25">
      <c r="A92" s="14" t="s">
        <v>20</v>
      </c>
      <c r="B92" s="15">
        <v>23072851</v>
      </c>
      <c r="C92" s="15">
        <v>394946</v>
      </c>
      <c r="D92" s="15">
        <v>23467797</v>
      </c>
      <c r="E92" s="15">
        <v>15790840.640000001</v>
      </c>
      <c r="F92" s="15">
        <v>15790840.640000001</v>
      </c>
      <c r="G92" s="13">
        <f t="shared" si="21"/>
        <v>7676956.3599999994</v>
      </c>
    </row>
    <row r="93" spans="1:7" ht="15" x14ac:dyDescent="0.25">
      <c r="A93" s="12" t="s">
        <v>21</v>
      </c>
      <c r="B93" s="13">
        <f>SUM(B94:B102)</f>
        <v>1802402</v>
      </c>
      <c r="C93" s="13">
        <f t="shared" ref="C93:G93" si="22">SUM(C94:C102)</f>
        <v>14114138.810000001</v>
      </c>
      <c r="D93" s="13">
        <f t="shared" si="22"/>
        <v>15916540.810000001</v>
      </c>
      <c r="E93" s="13">
        <f t="shared" si="22"/>
        <v>8055801.8499999996</v>
      </c>
      <c r="F93" s="13">
        <f t="shared" si="22"/>
        <v>4893042.1199999992</v>
      </c>
      <c r="G93" s="13">
        <f t="shared" si="22"/>
        <v>7860738.959999999</v>
      </c>
    </row>
    <row r="94" spans="1:7" ht="15" x14ac:dyDescent="0.25">
      <c r="A94" s="14" t="s">
        <v>22</v>
      </c>
      <c r="B94" s="15">
        <v>619156</v>
      </c>
      <c r="C94" s="15">
        <v>5105773.46</v>
      </c>
      <c r="D94" s="15">
        <v>5724929.46</v>
      </c>
      <c r="E94" s="15">
        <v>2346999.9900000002</v>
      </c>
      <c r="F94" s="15">
        <v>1070745.1299999999</v>
      </c>
      <c r="G94" s="13">
        <f>D94-E94</f>
        <v>3377929.4699999997</v>
      </c>
    </row>
    <row r="95" spans="1:7" ht="15" x14ac:dyDescent="0.25">
      <c r="A95" s="14" t="s">
        <v>23</v>
      </c>
      <c r="B95" s="15">
        <v>98000</v>
      </c>
      <c r="C95" s="15">
        <v>100000</v>
      </c>
      <c r="D95" s="15">
        <v>198000</v>
      </c>
      <c r="E95" s="15">
        <v>170554.56</v>
      </c>
      <c r="F95" s="15">
        <v>98000</v>
      </c>
      <c r="G95" s="13">
        <f t="shared" ref="G95:G102" si="23">D95-E95</f>
        <v>27445.440000000002</v>
      </c>
    </row>
    <row r="96" spans="1:7" ht="15" x14ac:dyDescent="0.25">
      <c r="A96" s="14" t="s">
        <v>24</v>
      </c>
      <c r="B96" s="13">
        <v>0</v>
      </c>
      <c r="C96" s="15">
        <v>136000</v>
      </c>
      <c r="D96" s="15">
        <v>136000</v>
      </c>
      <c r="E96" s="15">
        <v>90000</v>
      </c>
      <c r="F96" s="15">
        <v>90000</v>
      </c>
      <c r="G96" s="13">
        <f t="shared" si="23"/>
        <v>46000</v>
      </c>
    </row>
    <row r="97" spans="1:7" ht="15" x14ac:dyDescent="0.25">
      <c r="A97" s="14" t="s">
        <v>25</v>
      </c>
      <c r="B97" s="13">
        <v>0</v>
      </c>
      <c r="C97" s="15">
        <v>3952860</v>
      </c>
      <c r="D97" s="15">
        <v>3952860</v>
      </c>
      <c r="E97" s="15">
        <v>2499712.87</v>
      </c>
      <c r="F97" s="15">
        <v>1490101.89</v>
      </c>
      <c r="G97" s="13">
        <f t="shared" si="23"/>
        <v>1453147.13</v>
      </c>
    </row>
    <row r="98" spans="1:7" ht="15" x14ac:dyDescent="0.25">
      <c r="A98" s="19" t="s">
        <v>26</v>
      </c>
      <c r="B98" s="13">
        <v>0</v>
      </c>
      <c r="C98" s="15">
        <v>419500</v>
      </c>
      <c r="D98" s="15">
        <v>419500</v>
      </c>
      <c r="E98" s="15">
        <v>254000</v>
      </c>
      <c r="F98" s="15">
        <v>200000</v>
      </c>
      <c r="G98" s="13">
        <f t="shared" si="23"/>
        <v>165500</v>
      </c>
    </row>
    <row r="99" spans="1:7" ht="15" x14ac:dyDescent="0.25">
      <c r="A99" s="14" t="s">
        <v>27</v>
      </c>
      <c r="B99" s="15">
        <v>1036246</v>
      </c>
      <c r="C99" s="13">
        <v>0</v>
      </c>
      <c r="D99" s="15">
        <v>1036246</v>
      </c>
      <c r="E99" s="15">
        <v>1036246</v>
      </c>
      <c r="F99" s="15">
        <v>1036246</v>
      </c>
      <c r="G99" s="13">
        <f t="shared" si="23"/>
        <v>0</v>
      </c>
    </row>
    <row r="100" spans="1:7" ht="15" x14ac:dyDescent="0.25">
      <c r="A100" s="14" t="s">
        <v>28</v>
      </c>
      <c r="B100" s="15">
        <v>24000</v>
      </c>
      <c r="C100" s="15">
        <v>856988</v>
      </c>
      <c r="D100" s="15">
        <v>880988</v>
      </c>
      <c r="E100" s="15">
        <v>423781.54</v>
      </c>
      <c r="F100" s="15">
        <v>241624.93</v>
      </c>
      <c r="G100" s="13">
        <f t="shared" si="23"/>
        <v>457206.46</v>
      </c>
    </row>
    <row r="101" spans="1:7" ht="15" x14ac:dyDescent="0.25">
      <c r="A101" s="14" t="s">
        <v>29</v>
      </c>
      <c r="B101" s="13"/>
      <c r="C101" s="13"/>
      <c r="D101" s="13">
        <v>0</v>
      </c>
      <c r="E101" s="13"/>
      <c r="F101" s="13"/>
      <c r="G101" s="13">
        <f t="shared" si="23"/>
        <v>0</v>
      </c>
    </row>
    <row r="102" spans="1:7" ht="15" x14ac:dyDescent="0.25">
      <c r="A102" s="14" t="s">
        <v>30</v>
      </c>
      <c r="B102" s="15">
        <v>25000</v>
      </c>
      <c r="C102" s="15">
        <v>3543017.35</v>
      </c>
      <c r="D102" s="15">
        <v>3568017.35</v>
      </c>
      <c r="E102" s="15">
        <v>1234506.8899999999</v>
      </c>
      <c r="F102" s="15">
        <v>666324.17000000004</v>
      </c>
      <c r="G102" s="13">
        <f t="shared" si="23"/>
        <v>2333510.46</v>
      </c>
    </row>
    <row r="103" spans="1:7" ht="15" x14ac:dyDescent="0.25">
      <c r="A103" s="12" t="s">
        <v>31</v>
      </c>
      <c r="B103" s="13">
        <f>SUM(B104:B112)</f>
        <v>16371443</v>
      </c>
      <c r="C103" s="13">
        <f>SUM(C104:C112)</f>
        <v>12217965.090000002</v>
      </c>
      <c r="D103" s="13">
        <f t="shared" ref="D103:G103" si="24">SUM(D104:D112)</f>
        <v>28589408.09</v>
      </c>
      <c r="E103" s="13">
        <f t="shared" si="24"/>
        <v>15191489.580000002</v>
      </c>
      <c r="F103" s="13">
        <f t="shared" si="24"/>
        <v>13550996.41</v>
      </c>
      <c r="G103" s="13">
        <f t="shared" si="24"/>
        <v>13397918.509999998</v>
      </c>
    </row>
    <row r="104" spans="1:7" ht="15" x14ac:dyDescent="0.25">
      <c r="A104" s="14" t="s">
        <v>32</v>
      </c>
      <c r="B104" s="15">
        <v>4802274</v>
      </c>
      <c r="C104" s="15">
        <v>-313911.24</v>
      </c>
      <c r="D104" s="15">
        <v>4488362.76</v>
      </c>
      <c r="E104" s="15">
        <v>3022992.27</v>
      </c>
      <c r="F104" s="15">
        <v>2885602.25</v>
      </c>
      <c r="G104" s="13">
        <f>D104-E104</f>
        <v>1465370.4899999998</v>
      </c>
    </row>
    <row r="105" spans="1:7" ht="15" x14ac:dyDescent="0.25">
      <c r="A105" s="14" t="s">
        <v>33</v>
      </c>
      <c r="B105" s="13">
        <v>0</v>
      </c>
      <c r="C105" s="15">
        <v>60000</v>
      </c>
      <c r="D105" s="15">
        <v>60000</v>
      </c>
      <c r="E105" s="15">
        <v>7220</v>
      </c>
      <c r="F105" s="15">
        <v>7220</v>
      </c>
      <c r="G105" s="13">
        <f t="shared" ref="G105:G112" si="25">D105-E105</f>
        <v>52780</v>
      </c>
    </row>
    <row r="106" spans="1:7" ht="15" x14ac:dyDescent="0.25">
      <c r="A106" s="14" t="s">
        <v>34</v>
      </c>
      <c r="B106" s="15">
        <v>6932708</v>
      </c>
      <c r="C106" s="15">
        <v>507598.88</v>
      </c>
      <c r="D106" s="15">
        <v>7440306.8799999999</v>
      </c>
      <c r="E106" s="15">
        <v>4273616.75</v>
      </c>
      <c r="F106" s="15">
        <v>4273616.75</v>
      </c>
      <c r="G106" s="13">
        <f t="shared" si="25"/>
        <v>3166690.13</v>
      </c>
    </row>
    <row r="107" spans="1:7" ht="15" x14ac:dyDescent="0.25">
      <c r="A107" s="14" t="s">
        <v>35</v>
      </c>
      <c r="B107" s="13">
        <v>0</v>
      </c>
      <c r="C107" s="15">
        <v>15000</v>
      </c>
      <c r="D107" s="15">
        <v>15000</v>
      </c>
      <c r="E107" s="15">
        <v>9860</v>
      </c>
      <c r="F107" s="15">
        <v>9860</v>
      </c>
      <c r="G107" s="13">
        <f t="shared" si="25"/>
        <v>5140</v>
      </c>
    </row>
    <row r="108" spans="1:7" ht="15" x14ac:dyDescent="0.25">
      <c r="A108" s="14" t="s">
        <v>36</v>
      </c>
      <c r="B108" s="15">
        <v>4557461</v>
      </c>
      <c r="C108" s="15">
        <v>10673469.800000001</v>
      </c>
      <c r="D108" s="15">
        <v>15230930.800000001</v>
      </c>
      <c r="E108" s="15">
        <v>6545726.9800000004</v>
      </c>
      <c r="F108" s="15">
        <v>5134681.43</v>
      </c>
      <c r="G108" s="13">
        <f t="shared" si="25"/>
        <v>8685203.8200000003</v>
      </c>
    </row>
    <row r="109" spans="1:7" ht="15" x14ac:dyDescent="0.25">
      <c r="A109" s="14" t="s">
        <v>37</v>
      </c>
      <c r="B109" s="13"/>
      <c r="C109" s="13"/>
      <c r="D109" s="13">
        <v>0</v>
      </c>
      <c r="E109" s="13"/>
      <c r="F109" s="13"/>
      <c r="G109" s="13">
        <f t="shared" si="25"/>
        <v>0</v>
      </c>
    </row>
    <row r="110" spans="1:7" ht="15" x14ac:dyDescent="0.25">
      <c r="A110" s="14" t="s">
        <v>38</v>
      </c>
      <c r="B110" s="15">
        <v>67000</v>
      </c>
      <c r="C110" s="15">
        <v>-30799.17</v>
      </c>
      <c r="D110" s="15">
        <v>36200.83</v>
      </c>
      <c r="E110" s="15">
        <v>28785.15</v>
      </c>
      <c r="F110" s="15">
        <v>28785.15</v>
      </c>
      <c r="G110" s="13">
        <f t="shared" si="25"/>
        <v>7415.68</v>
      </c>
    </row>
    <row r="111" spans="1:7" ht="15" x14ac:dyDescent="0.25">
      <c r="A111" s="14" t="s">
        <v>39</v>
      </c>
      <c r="B111" s="13">
        <v>0</v>
      </c>
      <c r="C111" s="15">
        <v>296400.90000000002</v>
      </c>
      <c r="D111" s="15">
        <v>296400.90000000002</v>
      </c>
      <c r="E111" s="15">
        <v>281276.3</v>
      </c>
      <c r="F111" s="15">
        <v>189218.7</v>
      </c>
      <c r="G111" s="13">
        <f t="shared" si="25"/>
        <v>15124.600000000035</v>
      </c>
    </row>
    <row r="112" spans="1:7" ht="15" x14ac:dyDescent="0.25">
      <c r="A112" s="14" t="s">
        <v>40</v>
      </c>
      <c r="B112" s="15">
        <v>12000</v>
      </c>
      <c r="C112" s="15">
        <v>1010205.92</v>
      </c>
      <c r="D112" s="15">
        <v>1022205.92</v>
      </c>
      <c r="E112" s="15">
        <v>1022012.13</v>
      </c>
      <c r="F112" s="15">
        <v>1022012.13</v>
      </c>
      <c r="G112" s="13">
        <f t="shared" si="25"/>
        <v>193.79000000003725</v>
      </c>
    </row>
    <row r="113" spans="1:7" ht="15" x14ac:dyDescent="0.25">
      <c r="A113" s="12" t="s">
        <v>41</v>
      </c>
      <c r="B113" s="13">
        <f>SUM(B114:B122)</f>
        <v>0</v>
      </c>
      <c r="C113" s="13">
        <f t="shared" ref="C113:G113" si="26">SUM(C114:C122)</f>
        <v>0</v>
      </c>
      <c r="D113" s="13">
        <f t="shared" si="26"/>
        <v>0</v>
      </c>
      <c r="E113" s="13">
        <f t="shared" si="26"/>
        <v>0</v>
      </c>
      <c r="F113" s="13">
        <f t="shared" si="26"/>
        <v>0</v>
      </c>
      <c r="G113" s="13">
        <f t="shared" si="26"/>
        <v>0</v>
      </c>
    </row>
    <row r="114" spans="1:7" ht="15" x14ac:dyDescent="0.25">
      <c r="A114" s="14" t="s">
        <v>42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f>D114-E114</f>
        <v>0</v>
      </c>
    </row>
    <row r="115" spans="1:7" ht="15" x14ac:dyDescent="0.25">
      <c r="A115" s="14" t="s">
        <v>43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f t="shared" ref="G115:G122" si="27">D115-E115</f>
        <v>0</v>
      </c>
    </row>
    <row r="116" spans="1:7" ht="15" x14ac:dyDescent="0.25">
      <c r="A116" s="14" t="s">
        <v>44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f t="shared" si="27"/>
        <v>0</v>
      </c>
    </row>
    <row r="117" spans="1:7" ht="15" x14ac:dyDescent="0.25">
      <c r="A117" s="14" t="s">
        <v>45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f t="shared" si="27"/>
        <v>0</v>
      </c>
    </row>
    <row r="118" spans="1:7" ht="15" x14ac:dyDescent="0.25">
      <c r="A118" s="14" t="s">
        <v>46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f t="shared" si="27"/>
        <v>0</v>
      </c>
    </row>
    <row r="119" spans="1:7" ht="15" x14ac:dyDescent="0.25">
      <c r="A119" s="14" t="s">
        <v>47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f t="shared" si="27"/>
        <v>0</v>
      </c>
    </row>
    <row r="120" spans="1:7" ht="15" x14ac:dyDescent="0.25">
      <c r="A120" s="14" t="s">
        <v>48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f t="shared" si="27"/>
        <v>0</v>
      </c>
    </row>
    <row r="121" spans="1:7" ht="15" x14ac:dyDescent="0.25">
      <c r="A121" s="14" t="s">
        <v>49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f t="shared" si="27"/>
        <v>0</v>
      </c>
    </row>
    <row r="122" spans="1:7" ht="15" x14ac:dyDescent="0.25">
      <c r="A122" s="14" t="s">
        <v>50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f t="shared" si="27"/>
        <v>0</v>
      </c>
    </row>
    <row r="123" spans="1:7" ht="15" x14ac:dyDescent="0.25">
      <c r="A123" s="12" t="s">
        <v>51</v>
      </c>
      <c r="B123" s="13">
        <f>SUM(B124:B132)</f>
        <v>0</v>
      </c>
      <c r="C123" s="13">
        <f t="shared" ref="C123:G123" si="28">SUM(C124:C132)</f>
        <v>993689.36</v>
      </c>
      <c r="D123" s="13">
        <f t="shared" si="28"/>
        <v>993689.36</v>
      </c>
      <c r="E123" s="13">
        <f t="shared" si="28"/>
        <v>530856.88</v>
      </c>
      <c r="F123" s="13">
        <f t="shared" si="28"/>
        <v>0</v>
      </c>
      <c r="G123" s="13">
        <f t="shared" si="28"/>
        <v>462832.48</v>
      </c>
    </row>
    <row r="124" spans="1:7" ht="15" x14ac:dyDescent="0.25">
      <c r="A124" s="14" t="s">
        <v>52</v>
      </c>
      <c r="B124" s="13">
        <v>0</v>
      </c>
      <c r="C124" s="15">
        <v>287236.55</v>
      </c>
      <c r="D124" s="15">
        <v>287236.55</v>
      </c>
      <c r="E124" s="15">
        <v>144494.01</v>
      </c>
      <c r="F124" s="13">
        <v>0</v>
      </c>
      <c r="G124" s="13">
        <f>D124-E124</f>
        <v>142742.53999999998</v>
      </c>
    </row>
    <row r="125" spans="1:7" ht="15" x14ac:dyDescent="0.25">
      <c r="A125" s="14" t="s">
        <v>53</v>
      </c>
      <c r="B125" s="13">
        <v>0</v>
      </c>
      <c r="C125" s="15">
        <v>95761.93</v>
      </c>
      <c r="D125" s="15">
        <v>95761.93</v>
      </c>
      <c r="E125" s="15">
        <v>29482.5</v>
      </c>
      <c r="F125" s="13">
        <v>0</v>
      </c>
      <c r="G125" s="13">
        <f t="shared" ref="G125:G132" si="29">D125-E125</f>
        <v>66279.429999999993</v>
      </c>
    </row>
    <row r="126" spans="1:7" ht="15" x14ac:dyDescent="0.25">
      <c r="A126" s="14" t="s">
        <v>54</v>
      </c>
      <c r="B126" s="13">
        <v>0</v>
      </c>
      <c r="C126" s="15">
        <v>121641.38</v>
      </c>
      <c r="D126" s="15">
        <v>121641.38</v>
      </c>
      <c r="E126" s="15">
        <v>92258.35</v>
      </c>
      <c r="F126" s="13">
        <v>0</v>
      </c>
      <c r="G126" s="13">
        <f t="shared" si="29"/>
        <v>29383.03</v>
      </c>
    </row>
    <row r="127" spans="1:7" ht="15" x14ac:dyDescent="0.25">
      <c r="A127" s="14" t="s">
        <v>55</v>
      </c>
      <c r="B127" s="13"/>
      <c r="C127" s="13"/>
      <c r="D127" s="13">
        <v>0</v>
      </c>
      <c r="E127" s="13"/>
      <c r="F127" s="13"/>
      <c r="G127" s="13">
        <f t="shared" si="29"/>
        <v>0</v>
      </c>
    </row>
    <row r="128" spans="1:7" ht="15" x14ac:dyDescent="0.25">
      <c r="A128" s="14" t="s">
        <v>56</v>
      </c>
      <c r="B128" s="13"/>
      <c r="C128" s="13"/>
      <c r="D128" s="13">
        <v>0</v>
      </c>
      <c r="E128" s="13"/>
      <c r="F128" s="13"/>
      <c r="G128" s="13">
        <f t="shared" si="29"/>
        <v>0</v>
      </c>
    </row>
    <row r="129" spans="1:7" ht="15" x14ac:dyDescent="0.25">
      <c r="A129" s="14" t="s">
        <v>57</v>
      </c>
      <c r="B129" s="13">
        <v>0</v>
      </c>
      <c r="C129" s="15">
        <v>489049.5</v>
      </c>
      <c r="D129" s="15">
        <v>489049.5</v>
      </c>
      <c r="E129" s="15">
        <v>264622.02</v>
      </c>
      <c r="F129" s="13">
        <v>0</v>
      </c>
      <c r="G129" s="13">
        <f t="shared" si="29"/>
        <v>224427.47999999998</v>
      </c>
    </row>
    <row r="130" spans="1:7" ht="15" x14ac:dyDescent="0.25">
      <c r="A130" s="14" t="s">
        <v>58</v>
      </c>
      <c r="B130" s="13"/>
      <c r="C130" s="13"/>
      <c r="D130" s="13">
        <v>0</v>
      </c>
      <c r="E130" s="13"/>
      <c r="F130" s="13"/>
      <c r="G130" s="13">
        <f t="shared" si="29"/>
        <v>0</v>
      </c>
    </row>
    <row r="131" spans="1:7" ht="15" x14ac:dyDescent="0.25">
      <c r="A131" s="14" t="s">
        <v>59</v>
      </c>
      <c r="B131" s="13"/>
      <c r="C131" s="13"/>
      <c r="D131" s="13">
        <v>0</v>
      </c>
      <c r="E131" s="13"/>
      <c r="F131" s="13"/>
      <c r="G131" s="13">
        <f t="shared" si="29"/>
        <v>0</v>
      </c>
    </row>
    <row r="132" spans="1:7" ht="15" x14ac:dyDescent="0.25">
      <c r="A132" s="14" t="s">
        <v>60</v>
      </c>
      <c r="B132" s="13"/>
      <c r="C132" s="13"/>
      <c r="D132" s="13">
        <v>0</v>
      </c>
      <c r="E132" s="13"/>
      <c r="F132" s="13"/>
      <c r="G132" s="13">
        <f t="shared" si="29"/>
        <v>0</v>
      </c>
    </row>
    <row r="133" spans="1:7" ht="15" x14ac:dyDescent="0.25">
      <c r="A133" s="12" t="s">
        <v>61</v>
      </c>
      <c r="B133" s="13">
        <f>SUM(B134:B136)</f>
        <v>0</v>
      </c>
      <c r="C133" s="13">
        <f t="shared" ref="C133:G133" si="30">SUM(C134:C136)</f>
        <v>3384968.88</v>
      </c>
      <c r="D133" s="13">
        <f t="shared" si="30"/>
        <v>3384968.88</v>
      </c>
      <c r="E133" s="13">
        <f t="shared" si="30"/>
        <v>1156321.1399999999</v>
      </c>
      <c r="F133" s="13">
        <f t="shared" si="30"/>
        <v>1156321.1399999999</v>
      </c>
      <c r="G133" s="13">
        <f t="shared" si="30"/>
        <v>2228647.7400000002</v>
      </c>
    </row>
    <row r="134" spans="1:7" ht="15" x14ac:dyDescent="0.25">
      <c r="A134" s="14" t="s">
        <v>62</v>
      </c>
      <c r="B134" s="13"/>
      <c r="C134" s="13"/>
      <c r="D134" s="13">
        <v>0</v>
      </c>
      <c r="E134" s="13"/>
      <c r="F134" s="13"/>
      <c r="G134" s="13">
        <f>D134-E134</f>
        <v>0</v>
      </c>
    </row>
    <row r="135" spans="1:7" ht="15" x14ac:dyDescent="0.25">
      <c r="A135" s="14" t="s">
        <v>63</v>
      </c>
      <c r="B135" s="13">
        <v>0</v>
      </c>
      <c r="C135" s="15">
        <v>3384968.88</v>
      </c>
      <c r="D135" s="15">
        <v>3384968.88</v>
      </c>
      <c r="E135" s="15">
        <v>1156321.1399999999</v>
      </c>
      <c r="F135" s="15">
        <v>1156321.1399999999</v>
      </c>
      <c r="G135" s="13">
        <f t="shared" ref="G135:G136" si="31">D135-E135</f>
        <v>2228647.7400000002</v>
      </c>
    </row>
    <row r="136" spans="1:7" ht="15" x14ac:dyDescent="0.25">
      <c r="A136" s="14" t="s">
        <v>64</v>
      </c>
      <c r="B136" s="13"/>
      <c r="C136" s="13"/>
      <c r="D136" s="13">
        <v>0</v>
      </c>
      <c r="E136" s="13"/>
      <c r="F136" s="13"/>
      <c r="G136" s="13">
        <f t="shared" si="31"/>
        <v>0</v>
      </c>
    </row>
    <row r="137" spans="1:7" ht="15" x14ac:dyDescent="0.25">
      <c r="A137" s="12" t="s">
        <v>65</v>
      </c>
      <c r="B137" s="13">
        <f>SUM(B138:B142,B144:B145)</f>
        <v>0</v>
      </c>
      <c r="C137" s="13">
        <f t="shared" ref="C137:G137" si="32">SUM(C138:C142,C144:C145)</f>
        <v>0</v>
      </c>
      <c r="D137" s="13">
        <f t="shared" si="32"/>
        <v>0</v>
      </c>
      <c r="E137" s="13">
        <f t="shared" si="32"/>
        <v>0</v>
      </c>
      <c r="F137" s="13">
        <f t="shared" si="32"/>
        <v>0</v>
      </c>
      <c r="G137" s="13">
        <f t="shared" si="32"/>
        <v>0</v>
      </c>
    </row>
    <row r="138" spans="1:7" ht="15" x14ac:dyDescent="0.25">
      <c r="A138" s="14" t="s">
        <v>66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f>D138-E138</f>
        <v>0</v>
      </c>
    </row>
    <row r="139" spans="1:7" ht="15" x14ac:dyDescent="0.25">
      <c r="A139" s="14" t="s">
        <v>67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f t="shared" ref="G139:G145" si="33">D139-E139</f>
        <v>0</v>
      </c>
    </row>
    <row r="140" spans="1:7" ht="15" x14ac:dyDescent="0.25">
      <c r="A140" s="14" t="s">
        <v>68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f t="shared" si="33"/>
        <v>0</v>
      </c>
    </row>
    <row r="141" spans="1:7" ht="15" x14ac:dyDescent="0.25">
      <c r="A141" s="14" t="s">
        <v>69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f t="shared" si="33"/>
        <v>0</v>
      </c>
    </row>
    <row r="142" spans="1:7" ht="15" x14ac:dyDescent="0.25">
      <c r="A142" s="14" t="s">
        <v>70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f t="shared" si="33"/>
        <v>0</v>
      </c>
    </row>
    <row r="143" spans="1:7" ht="15" x14ac:dyDescent="0.25">
      <c r="A143" s="14" t="s">
        <v>71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f t="shared" si="33"/>
        <v>0</v>
      </c>
    </row>
    <row r="144" spans="1:7" ht="15" x14ac:dyDescent="0.25">
      <c r="A144" s="14" t="s">
        <v>72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f t="shared" si="33"/>
        <v>0</v>
      </c>
    </row>
    <row r="145" spans="1:7" ht="15" x14ac:dyDescent="0.25">
      <c r="A145" s="14" t="s">
        <v>73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f t="shared" si="33"/>
        <v>0</v>
      </c>
    </row>
    <row r="146" spans="1:7" ht="15" x14ac:dyDescent="0.25">
      <c r="A146" s="12" t="s">
        <v>74</v>
      </c>
      <c r="B146" s="13">
        <f>SUM(B147:B149)</f>
        <v>0</v>
      </c>
      <c r="C146" s="13">
        <f t="shared" ref="C146:G146" si="34">SUM(C147:C149)</f>
        <v>0</v>
      </c>
      <c r="D146" s="13">
        <f t="shared" si="34"/>
        <v>0</v>
      </c>
      <c r="E146" s="13">
        <f t="shared" si="34"/>
        <v>0</v>
      </c>
      <c r="F146" s="13">
        <f t="shared" si="34"/>
        <v>0</v>
      </c>
      <c r="G146" s="13">
        <f t="shared" si="34"/>
        <v>0</v>
      </c>
    </row>
    <row r="147" spans="1:7" ht="15" x14ac:dyDescent="0.25">
      <c r="A147" s="14" t="s">
        <v>75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f>D147-E147</f>
        <v>0</v>
      </c>
    </row>
    <row r="148" spans="1:7" ht="15" x14ac:dyDescent="0.25">
      <c r="A148" s="14" t="s">
        <v>76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f t="shared" ref="G148:G149" si="35">D148-E148</f>
        <v>0</v>
      </c>
    </row>
    <row r="149" spans="1:7" ht="15" x14ac:dyDescent="0.25">
      <c r="A149" s="14" t="s">
        <v>77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f t="shared" si="35"/>
        <v>0</v>
      </c>
    </row>
    <row r="150" spans="1:7" ht="15" x14ac:dyDescent="0.25">
      <c r="A150" s="12" t="s">
        <v>78</v>
      </c>
      <c r="B150" s="13">
        <f>SUM(B151:B157)</f>
        <v>0</v>
      </c>
      <c r="C150" s="13">
        <f t="shared" ref="C150:G150" si="36">SUM(C151:C157)</f>
        <v>0</v>
      </c>
      <c r="D150" s="13">
        <f t="shared" si="36"/>
        <v>0</v>
      </c>
      <c r="E150" s="13">
        <f t="shared" si="36"/>
        <v>0</v>
      </c>
      <c r="F150" s="13">
        <f t="shared" si="36"/>
        <v>0</v>
      </c>
      <c r="G150" s="13">
        <f t="shared" si="36"/>
        <v>0</v>
      </c>
    </row>
    <row r="151" spans="1:7" ht="15" x14ac:dyDescent="0.25">
      <c r="A151" s="14" t="s">
        <v>79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f>D151-E151</f>
        <v>0</v>
      </c>
    </row>
    <row r="152" spans="1:7" ht="15" x14ac:dyDescent="0.25">
      <c r="A152" s="14" t="s">
        <v>80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f t="shared" ref="G152:G157" si="37">D152-E152</f>
        <v>0</v>
      </c>
    </row>
    <row r="153" spans="1:7" ht="15" x14ac:dyDescent="0.25">
      <c r="A153" s="14" t="s">
        <v>81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f t="shared" si="37"/>
        <v>0</v>
      </c>
    </row>
    <row r="154" spans="1:7" ht="15" x14ac:dyDescent="0.25">
      <c r="A154" s="19" t="s">
        <v>82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f t="shared" si="37"/>
        <v>0</v>
      </c>
    </row>
    <row r="155" spans="1:7" ht="15" x14ac:dyDescent="0.25">
      <c r="A155" s="14" t="s">
        <v>83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f t="shared" si="37"/>
        <v>0</v>
      </c>
    </row>
    <row r="156" spans="1:7" ht="15" x14ac:dyDescent="0.25">
      <c r="A156" s="14" t="s">
        <v>84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f t="shared" si="37"/>
        <v>0</v>
      </c>
    </row>
    <row r="157" spans="1:7" ht="15" x14ac:dyDescent="0.25">
      <c r="A157" s="14" t="s">
        <v>85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f t="shared" si="37"/>
        <v>0</v>
      </c>
    </row>
    <row r="158" spans="1:7" ht="15" x14ac:dyDescent="0.25">
      <c r="A158" s="20"/>
      <c r="B158" s="17"/>
      <c r="C158" s="17"/>
      <c r="D158" s="17"/>
      <c r="E158" s="17"/>
      <c r="F158" s="17"/>
      <c r="G158" s="17"/>
    </row>
    <row r="159" spans="1:7" ht="15" x14ac:dyDescent="0.25">
      <c r="A159" s="21" t="s">
        <v>87</v>
      </c>
      <c r="B159" s="11">
        <f>B9+B84</f>
        <v>363248604</v>
      </c>
      <c r="C159" s="11">
        <f t="shared" ref="C159:G159" si="38">C9+C84</f>
        <v>124935731.83000001</v>
      </c>
      <c r="D159" s="11">
        <f t="shared" si="38"/>
        <v>488184335.82999992</v>
      </c>
      <c r="E159" s="11">
        <f t="shared" si="38"/>
        <v>259880819.73999995</v>
      </c>
      <c r="F159" s="11">
        <f t="shared" si="38"/>
        <v>251250609.49999997</v>
      </c>
      <c r="G159" s="11">
        <f t="shared" si="38"/>
        <v>228303516.08999997</v>
      </c>
    </row>
    <row r="160" spans="1:7" ht="15" x14ac:dyDescent="0.25">
      <c r="A160" s="22"/>
      <c r="B160" s="23"/>
      <c r="C160" s="23"/>
      <c r="D160" s="23"/>
      <c r="E160" s="23"/>
      <c r="F160" s="23"/>
      <c r="G160" s="23"/>
    </row>
    <row r="161" spans="1:1" ht="15" hidden="1" x14ac:dyDescent="0.25">
      <c r="A161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2018-10-24T19:58:46Z</dcterms:created>
  <dcterms:modified xsi:type="dcterms:W3CDTF">2018-10-24T19:59:04Z</dcterms:modified>
</cp:coreProperties>
</file>