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LEY DISCIPLINA FINANCIERA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GASTO_E_FIN_01">Hoja1!$B$48</definedName>
    <definedName name="GASTO_E_FIN_02">Hoja1!$C$48</definedName>
    <definedName name="GASTO_E_FIN_03">Hoja1!$D$48</definedName>
    <definedName name="GASTO_E_FIN_04">Hoja1!$E$48</definedName>
    <definedName name="GASTO_E_FIN_05">Hoja1!$F$48</definedName>
    <definedName name="GASTO_E_FIN_06">Hoja1!$G$48</definedName>
    <definedName name="GASTO_E_T1">Hoja1!$B$29</definedName>
    <definedName name="GASTO_E_T2">Hoja1!$C$29</definedName>
    <definedName name="GASTO_E_T3">Hoja1!$D$29</definedName>
    <definedName name="GASTO_E_T4">Hoja1!$E$29</definedName>
    <definedName name="GASTO_E_T5">Hoja1!$F$29</definedName>
    <definedName name="GASTO_E_T6">Hoja1!$G$29</definedName>
    <definedName name="GASTO_NE_FIN_01">Hoja1!$B$28</definedName>
    <definedName name="GASTO_NE_FIN_02">Hoja1!$C$28</definedName>
    <definedName name="GASTO_NE_FIN_03">Hoja1!$D$28</definedName>
    <definedName name="GASTO_NE_FIN_04">Hoja1!$E$28</definedName>
    <definedName name="GASTO_NE_FIN_05">Hoja1!$F$28</definedName>
    <definedName name="GASTO_NE_FIN_06">Hoja1!$G$28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D29" i="1" s="1"/>
  <c r="D30" i="1"/>
  <c r="G30" i="1" s="1"/>
  <c r="F29" i="1"/>
  <c r="E29" i="1"/>
  <c r="C29" i="1"/>
  <c r="B29" i="1"/>
  <c r="G27" i="1"/>
  <c r="D27" i="1"/>
  <c r="D26" i="1"/>
  <c r="G26" i="1" s="1"/>
  <c r="G25" i="1"/>
  <c r="D25" i="1"/>
  <c r="D24" i="1"/>
  <c r="G24" i="1" s="1"/>
  <c r="G23" i="1"/>
  <c r="D23" i="1"/>
  <c r="D22" i="1"/>
  <c r="G22" i="1" s="1"/>
  <c r="G21" i="1"/>
  <c r="D21" i="1"/>
  <c r="D20" i="1"/>
  <c r="G20" i="1" s="1"/>
  <c r="G19" i="1"/>
  <c r="D19" i="1"/>
  <c r="D18" i="1"/>
  <c r="G18" i="1" s="1"/>
  <c r="G17" i="1"/>
  <c r="D17" i="1"/>
  <c r="D16" i="1"/>
  <c r="G16" i="1" s="1"/>
  <c r="G15" i="1"/>
  <c r="D15" i="1"/>
  <c r="D14" i="1"/>
  <c r="G14" i="1" s="1"/>
  <c r="G13" i="1"/>
  <c r="D13" i="1"/>
  <c r="D12" i="1"/>
  <c r="G12" i="1" s="1"/>
  <c r="G11" i="1"/>
  <c r="D11" i="1"/>
  <c r="D10" i="1"/>
  <c r="G10" i="1" s="1"/>
  <c r="F9" i="1"/>
  <c r="F49" i="1" s="1"/>
  <c r="E9" i="1"/>
  <c r="E49" i="1" s="1"/>
  <c r="D9" i="1"/>
  <c r="D49" i="1" s="1"/>
  <c r="C9" i="1"/>
  <c r="C49" i="1" s="1"/>
  <c r="B9" i="1"/>
  <c r="B49" i="1" s="1"/>
  <c r="A5" i="1"/>
  <c r="A2" i="1"/>
  <c r="G9" i="1" l="1"/>
  <c r="G29" i="1"/>
  <c r="G31" i="1"/>
  <c r="G49" i="1" l="1"/>
</calcChain>
</file>

<file path=xl/sharedStrings.xml><?xml version="1.0" encoding="utf-8"?>
<sst xmlns="http://schemas.openxmlformats.org/spreadsheetml/2006/main" count="53" uniqueCount="34">
  <si>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</si>
  <si>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</si>
  <si>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</si>
  <si>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</si>
  <si>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</si>
  <si>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</si>
  <si>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</si>
  <si>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</si>
  <si>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</si>
  <si>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</si>
  <si>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</si>
  <si>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</si>
  <si>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</si>
  <si>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0028 PLANTEL CELAYA</t>
  </si>
  <si>
    <t>0029 PLANTEL IRAPUATO</t>
  </si>
  <si>
    <t>0030 PLANTEL FELIPE BENICIO MARTÍNEZ CHAPA</t>
  </si>
  <si>
    <t>0072 PLANTEL VALLE DE S.</t>
  </si>
  <si>
    <t>0101 PLANTEL LEON III</t>
  </si>
  <si>
    <t>0102 PLANTEL SN.  FELIPE</t>
  </si>
  <si>
    <t>0103 PLANTEL SALAMANCA</t>
  </si>
  <si>
    <t>0104 PLANTEL IRAPUATO II</t>
  </si>
  <si>
    <t>0128 PLANTEL MOROLEON</t>
  </si>
  <si>
    <t>0147 PLANTEL SAN JOSE I.</t>
  </si>
  <si>
    <t>0163 PLANTEL ACAMBARO</t>
  </si>
  <si>
    <t>0174 PLANTEL PENJAMO</t>
  </si>
  <si>
    <t>0203 PLANTEL LEON II</t>
  </si>
  <si>
    <t>0204 PLANTEL SILAO</t>
  </si>
  <si>
    <t>0233 PLANTEL CORTAZAR</t>
  </si>
  <si>
    <t>0249 PLANTEL SALVATIERRA</t>
  </si>
  <si>
    <t>0513 DESPACHO DEL DIRECTOR GENERAL</t>
  </si>
  <si>
    <t>0705 CENTRO DE SISTENCIA DE SERV. TECNOLOGICO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</si>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</sst>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LEY%20DISCIPLINA%20FINANCIERA/LDF%201ER%20TRIMESTRE%202018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COLEGIO DE EDUCACIÓN PROFESIONAL TÉCNICA DEL ESTADO DE GUANAJUATO,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view="pageBreakPreview" zoomScale="60" zoomScaleNormal="100" workbookViewId="0">
      <selection sqref="A1:XFD1048576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15" x14ac:dyDescent="0.25">
      <c r="A2" s="2" t="str">
        <f>ENTE_PUBLICO_A</f>
        <v>COLEGIO DE EDUCACIÓN PROFESIONAL TÉCNICA DEL ESTADO DE GUANAJUATO, Gobierno del Estado de Guanajuato (a)</v>
      </c>
      <c r="B2" s="3"/>
      <c r="C2" s="3"/>
      <c r="D2" s="3"/>
      <c r="E2" s="3"/>
      <c r="F2" s="3"/>
      <c r="G2" s="4"/>
    </row>
    <row r="3" spans="1:7" ht="15" x14ac:dyDescent="0.25">
      <c r="A3" s="5" t="s">
        <v>1</v>
      </c>
      <c r="B3" s="6"/>
      <c r="C3" s="6"/>
      <c r="D3" s="6"/>
      <c r="E3" s="6"/>
      <c r="F3" s="6"/>
      <c r="G3" s="7"/>
    </row>
    <row r="4" spans="1:7" ht="15" x14ac:dyDescent="0.25">
      <c r="A4" s="5" t="s">
        <v>2</v>
      </c>
      <c r="B4" s="6"/>
      <c r="C4" s="6"/>
      <c r="D4" s="6"/>
      <c r="E4" s="6"/>
      <c r="F4" s="6"/>
      <c r="G4" s="7"/>
    </row>
    <row r="5" spans="1:7" ht="15" x14ac:dyDescent="0.25">
      <c r="A5" s="8" t="str">
        <f>TRIMESTRE</f>
        <v>Del 1 de enero al 30 de marzo de 2018 (b)</v>
      </c>
      <c r="B5" s="9"/>
      <c r="C5" s="9"/>
      <c r="D5" s="9"/>
      <c r="E5" s="9"/>
      <c r="F5" s="9"/>
      <c r="G5" s="10"/>
    </row>
    <row r="6" spans="1:7" ht="15" x14ac:dyDescent="0.25">
      <c r="A6" s="11" t="s">
        <v>3</v>
      </c>
      <c r="B6" s="12"/>
      <c r="C6" s="12"/>
      <c r="D6" s="12"/>
      <c r="E6" s="12"/>
      <c r="F6" s="12"/>
      <c r="G6" s="13"/>
    </row>
    <row r="7" spans="1:7" ht="15" x14ac:dyDescent="0.25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30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 ht="15" x14ac:dyDescent="0.25">
      <c r="A9" s="21" t="s">
        <v>12</v>
      </c>
      <c r="B9" s="22">
        <f>SUM(B10:GASTO_NE_FIN_01)</f>
        <v>123342755</v>
      </c>
      <c r="C9" s="22">
        <f>SUM(C10:GASTO_NE_FIN_02)</f>
        <v>11524147.91</v>
      </c>
      <c r="D9" s="22">
        <f>SUM(D10:GASTO_NE_FIN_03)</f>
        <v>134866902.91</v>
      </c>
      <c r="E9" s="22">
        <f>SUM(E10:GASTO_NE_FIN_04)</f>
        <v>22393056.669999998</v>
      </c>
      <c r="F9" s="22">
        <f>SUM(F10:GASTO_NE_FIN_05)</f>
        <v>21910381.07</v>
      </c>
      <c r="G9" s="22">
        <f>SUM(G10:GASTO_NE_FIN_06)</f>
        <v>112473846.24000002</v>
      </c>
    </row>
    <row r="10" spans="1:7" s="27" customFormat="1" ht="14.25" customHeight="1" x14ac:dyDescent="0.25">
      <c r="A10" s="23" t="s">
        <v>13</v>
      </c>
      <c r="B10" s="24">
        <v>6694923</v>
      </c>
      <c r="C10" s="25">
        <v>0</v>
      </c>
      <c r="D10" s="24">
        <f>+SUM(B10:C10)</f>
        <v>6694923</v>
      </c>
      <c r="E10" s="24">
        <v>1349504.1</v>
      </c>
      <c r="F10" s="24">
        <v>1347691.1</v>
      </c>
      <c r="G10" s="26">
        <f>D10-E10</f>
        <v>5345418.9000000004</v>
      </c>
    </row>
    <row r="11" spans="1:7" s="27" customFormat="1" ht="14.25" customHeight="1" x14ac:dyDescent="0.25">
      <c r="A11" s="23" t="s">
        <v>14</v>
      </c>
      <c r="B11" s="24">
        <v>6278035</v>
      </c>
      <c r="C11" s="24">
        <v>8630</v>
      </c>
      <c r="D11" s="24">
        <f t="shared" ref="D11:D27" si="0">+SUM(B11:C11)</f>
        <v>6286665</v>
      </c>
      <c r="E11" s="24">
        <v>1209082.8700000001</v>
      </c>
      <c r="F11" s="24">
        <v>1209082.8700000001</v>
      </c>
      <c r="G11" s="26">
        <f t="shared" ref="G11:G27" si="1">D11-E11</f>
        <v>5077582.13</v>
      </c>
    </row>
    <row r="12" spans="1:7" s="27" customFormat="1" ht="14.25" customHeight="1" x14ac:dyDescent="0.25">
      <c r="A12" s="23" t="s">
        <v>15</v>
      </c>
      <c r="B12" s="24">
        <v>5658677</v>
      </c>
      <c r="C12" s="24">
        <v>4650</v>
      </c>
      <c r="D12" s="24">
        <f t="shared" si="0"/>
        <v>5663327</v>
      </c>
      <c r="E12" s="24">
        <v>1242870.1399999999</v>
      </c>
      <c r="F12" s="24">
        <v>1234973.71</v>
      </c>
      <c r="G12" s="26">
        <f t="shared" si="1"/>
        <v>4420456.8600000003</v>
      </c>
    </row>
    <row r="13" spans="1:7" s="27" customFormat="1" ht="14.25" customHeight="1" x14ac:dyDescent="0.25">
      <c r="A13" s="23" t="s">
        <v>16</v>
      </c>
      <c r="B13" s="24">
        <v>3920700</v>
      </c>
      <c r="C13" s="25">
        <v>0</v>
      </c>
      <c r="D13" s="24">
        <f t="shared" si="0"/>
        <v>3920700</v>
      </c>
      <c r="E13" s="24">
        <v>805450.51</v>
      </c>
      <c r="F13" s="24">
        <v>740855.96</v>
      </c>
      <c r="G13" s="26">
        <f t="shared" si="1"/>
        <v>3115249.49</v>
      </c>
    </row>
    <row r="14" spans="1:7" s="27" customFormat="1" ht="14.25" customHeight="1" x14ac:dyDescent="0.25">
      <c r="A14" s="23" t="s">
        <v>17</v>
      </c>
      <c r="B14" s="24">
        <v>4140995</v>
      </c>
      <c r="C14" s="25">
        <v>0</v>
      </c>
      <c r="D14" s="24">
        <f t="shared" si="0"/>
        <v>4140995</v>
      </c>
      <c r="E14" s="24">
        <v>788163.83</v>
      </c>
      <c r="F14" s="24">
        <v>788163.83</v>
      </c>
      <c r="G14" s="26">
        <f t="shared" si="1"/>
        <v>3352831.17</v>
      </c>
    </row>
    <row r="15" spans="1:7" s="27" customFormat="1" ht="14.25" customHeight="1" x14ac:dyDescent="0.25">
      <c r="A15" s="23" t="s">
        <v>18</v>
      </c>
      <c r="B15" s="24">
        <v>3181339</v>
      </c>
      <c r="C15" s="24">
        <v>52280</v>
      </c>
      <c r="D15" s="24">
        <f t="shared" si="0"/>
        <v>3233619</v>
      </c>
      <c r="E15" s="24">
        <v>1080761.72</v>
      </c>
      <c r="F15" s="24">
        <v>1059789.72</v>
      </c>
      <c r="G15" s="26">
        <f t="shared" si="1"/>
        <v>2152857.2800000003</v>
      </c>
    </row>
    <row r="16" spans="1:7" s="27" customFormat="1" ht="14.25" customHeight="1" x14ac:dyDescent="0.25">
      <c r="A16" s="23" t="s">
        <v>19</v>
      </c>
      <c r="B16" s="24">
        <v>12203062</v>
      </c>
      <c r="C16" s="25">
        <v>0</v>
      </c>
      <c r="D16" s="24">
        <f t="shared" si="0"/>
        <v>12203062</v>
      </c>
      <c r="E16" s="24">
        <v>873969.34</v>
      </c>
      <c r="F16" s="24">
        <v>873969.34</v>
      </c>
      <c r="G16" s="26">
        <f t="shared" si="1"/>
        <v>11329092.66</v>
      </c>
    </row>
    <row r="17" spans="1:7" s="27" customFormat="1" ht="14.25" customHeight="1" x14ac:dyDescent="0.25">
      <c r="A17" s="23" t="s">
        <v>20</v>
      </c>
      <c r="B17" s="24">
        <v>13130637</v>
      </c>
      <c r="C17" s="24">
        <v>2900</v>
      </c>
      <c r="D17" s="24">
        <f t="shared" si="0"/>
        <v>13133537</v>
      </c>
      <c r="E17" s="24">
        <v>1132612.92</v>
      </c>
      <c r="F17" s="24">
        <v>1132612.92</v>
      </c>
      <c r="G17" s="26">
        <f t="shared" si="1"/>
        <v>12000924.08</v>
      </c>
    </row>
    <row r="18" spans="1:7" s="27" customFormat="1" ht="14.25" customHeight="1" x14ac:dyDescent="0.25">
      <c r="A18" s="23" t="s">
        <v>21</v>
      </c>
      <c r="B18" s="24">
        <v>2660313</v>
      </c>
      <c r="C18" s="25">
        <v>0</v>
      </c>
      <c r="D18" s="24">
        <f t="shared" si="0"/>
        <v>2660313</v>
      </c>
      <c r="E18" s="24">
        <v>653446.18999999994</v>
      </c>
      <c r="F18" s="24">
        <v>653446.18999999994</v>
      </c>
      <c r="G18" s="26">
        <f t="shared" si="1"/>
        <v>2006866.81</v>
      </c>
    </row>
    <row r="19" spans="1:7" s="27" customFormat="1" ht="14.25" customHeight="1" x14ac:dyDescent="0.25">
      <c r="A19" s="23" t="s">
        <v>22</v>
      </c>
      <c r="B19" s="24">
        <v>5198401</v>
      </c>
      <c r="C19" s="24">
        <v>30000</v>
      </c>
      <c r="D19" s="24">
        <f t="shared" si="0"/>
        <v>5228401</v>
      </c>
      <c r="E19" s="24">
        <v>1537022.12</v>
      </c>
      <c r="F19" s="24">
        <v>1449895.04</v>
      </c>
      <c r="G19" s="26">
        <f t="shared" si="1"/>
        <v>3691378.88</v>
      </c>
    </row>
    <row r="20" spans="1:7" s="27" customFormat="1" ht="14.25" customHeight="1" x14ac:dyDescent="0.25">
      <c r="A20" s="23" t="s">
        <v>23</v>
      </c>
      <c r="B20" s="24">
        <v>3854462</v>
      </c>
      <c r="C20" s="25">
        <v>0</v>
      </c>
      <c r="D20" s="24">
        <f t="shared" si="0"/>
        <v>3854462</v>
      </c>
      <c r="E20" s="24">
        <v>1055594.43</v>
      </c>
      <c r="F20" s="24">
        <v>1051191.92</v>
      </c>
      <c r="G20" s="26">
        <f t="shared" si="1"/>
        <v>2798867.5700000003</v>
      </c>
    </row>
    <row r="21" spans="1:7" s="27" customFormat="1" ht="14.25" customHeight="1" x14ac:dyDescent="0.25">
      <c r="A21" s="23" t="s">
        <v>24</v>
      </c>
      <c r="B21" s="24">
        <v>2511709</v>
      </c>
      <c r="C21" s="25">
        <v>0</v>
      </c>
      <c r="D21" s="24">
        <f t="shared" si="0"/>
        <v>2511709</v>
      </c>
      <c r="E21" s="24">
        <v>468813.19</v>
      </c>
      <c r="F21" s="24">
        <v>468813.19</v>
      </c>
      <c r="G21" s="26">
        <f t="shared" si="1"/>
        <v>2042895.81</v>
      </c>
    </row>
    <row r="22" spans="1:7" s="27" customFormat="1" ht="14.25" customHeight="1" x14ac:dyDescent="0.25">
      <c r="A22" s="23" t="s">
        <v>25</v>
      </c>
      <c r="B22" s="24">
        <v>6566518</v>
      </c>
      <c r="C22" s="25">
        <v>0</v>
      </c>
      <c r="D22" s="24">
        <f t="shared" si="0"/>
        <v>6566518</v>
      </c>
      <c r="E22" s="24">
        <v>1372045.84</v>
      </c>
      <c r="F22" s="24">
        <v>1327093.21</v>
      </c>
      <c r="G22" s="26">
        <f t="shared" si="1"/>
        <v>5194472.16</v>
      </c>
    </row>
    <row r="23" spans="1:7" s="27" customFormat="1" ht="14.25" customHeight="1" x14ac:dyDescent="0.25">
      <c r="A23" s="23" t="s">
        <v>26</v>
      </c>
      <c r="B23" s="24">
        <v>4120585</v>
      </c>
      <c r="C23" s="24">
        <v>2000</v>
      </c>
      <c r="D23" s="24">
        <f t="shared" si="0"/>
        <v>4122585</v>
      </c>
      <c r="E23" s="24">
        <v>1121187.1499999999</v>
      </c>
      <c r="F23" s="24">
        <v>990974.99</v>
      </c>
      <c r="G23" s="26">
        <f t="shared" si="1"/>
        <v>3001397.85</v>
      </c>
    </row>
    <row r="24" spans="1:7" s="27" customFormat="1" ht="14.25" customHeight="1" x14ac:dyDescent="0.25">
      <c r="A24" s="23" t="s">
        <v>27</v>
      </c>
      <c r="B24" s="24">
        <v>3605902</v>
      </c>
      <c r="C24" s="24">
        <v>7000</v>
      </c>
      <c r="D24" s="24">
        <f t="shared" si="0"/>
        <v>3612902</v>
      </c>
      <c r="E24" s="24">
        <v>488331.51</v>
      </c>
      <c r="F24" s="24">
        <v>488331.51</v>
      </c>
      <c r="G24" s="26">
        <f t="shared" si="1"/>
        <v>3124570.49</v>
      </c>
    </row>
    <row r="25" spans="1:7" s="27" customFormat="1" ht="14.25" customHeight="1" x14ac:dyDescent="0.25">
      <c r="A25" s="23" t="s">
        <v>28</v>
      </c>
      <c r="B25" s="24">
        <v>3460976</v>
      </c>
      <c r="C25" s="25">
        <v>0</v>
      </c>
      <c r="D25" s="24">
        <f t="shared" si="0"/>
        <v>3460976</v>
      </c>
      <c r="E25" s="24">
        <v>920557.95</v>
      </c>
      <c r="F25" s="24">
        <v>821322.22</v>
      </c>
      <c r="G25" s="26">
        <f t="shared" si="1"/>
        <v>2540418.0499999998</v>
      </c>
    </row>
    <row r="26" spans="1:7" s="27" customFormat="1" ht="14.25" customHeight="1" x14ac:dyDescent="0.25">
      <c r="A26" s="23" t="s">
        <v>29</v>
      </c>
      <c r="B26" s="24">
        <v>32755301</v>
      </c>
      <c r="C26" s="24">
        <v>11400687.91</v>
      </c>
      <c r="D26" s="24">
        <f t="shared" si="0"/>
        <v>44155988.909999996</v>
      </c>
      <c r="E26" s="24">
        <v>6009662.1500000004</v>
      </c>
      <c r="F26" s="24">
        <v>6009662.1500000004</v>
      </c>
      <c r="G26" s="26">
        <f t="shared" si="1"/>
        <v>38146326.759999998</v>
      </c>
    </row>
    <row r="27" spans="1:7" s="27" customFormat="1" ht="14.25" customHeight="1" x14ac:dyDescent="0.25">
      <c r="A27" s="23" t="s">
        <v>30</v>
      </c>
      <c r="B27" s="24">
        <v>3400220</v>
      </c>
      <c r="C27" s="24">
        <v>16000</v>
      </c>
      <c r="D27" s="24">
        <f t="shared" si="0"/>
        <v>3416220</v>
      </c>
      <c r="E27" s="24">
        <v>283980.71000000002</v>
      </c>
      <c r="F27" s="24">
        <v>262511.2</v>
      </c>
      <c r="G27" s="26">
        <f t="shared" si="1"/>
        <v>3132239.29</v>
      </c>
    </row>
    <row r="28" spans="1:7" ht="15" x14ac:dyDescent="0.25">
      <c r="A28" s="28" t="s">
        <v>31</v>
      </c>
      <c r="B28" s="29"/>
      <c r="C28" s="29"/>
      <c r="D28" s="29"/>
      <c r="E28" s="29"/>
      <c r="F28" s="29"/>
      <c r="G28" s="29"/>
    </row>
    <row r="29" spans="1:7" s="27" customFormat="1" ht="15" x14ac:dyDescent="0.25">
      <c r="A29" s="30" t="s">
        <v>32</v>
      </c>
      <c r="B29" s="31">
        <f>SUM(B30:GASTO_E_FIN_01)</f>
        <v>239905849</v>
      </c>
      <c r="C29" s="31">
        <f>SUM(C30:GASTO_E_FIN_02)</f>
        <v>20626245.649999999</v>
      </c>
      <c r="D29" s="31">
        <f>SUM(D30:GASTO_E_FIN_03)</f>
        <v>260532094.65000001</v>
      </c>
      <c r="E29" s="31">
        <f>SUM(E30:GASTO_E_FIN_04)</f>
        <v>50954650.390000001</v>
      </c>
      <c r="F29" s="31">
        <f>SUM(F30:GASTO_E_FIN_05)</f>
        <v>50819107.909999996</v>
      </c>
      <c r="G29" s="31">
        <f>SUM(G30:GASTO_E_FIN_06)</f>
        <v>209577444.25999996</v>
      </c>
    </row>
    <row r="30" spans="1:7" s="27" customFormat="1" ht="14.25" customHeight="1" x14ac:dyDescent="0.25">
      <c r="A30" s="23" t="s">
        <v>13</v>
      </c>
      <c r="B30" s="24">
        <v>26418423</v>
      </c>
      <c r="C30" s="25">
        <v>0</v>
      </c>
      <c r="D30" s="24">
        <f>+SUM(B30:C30)</f>
        <v>26418423</v>
      </c>
      <c r="E30" s="24">
        <v>5318679.53</v>
      </c>
      <c r="F30" s="24">
        <v>5318679.53</v>
      </c>
      <c r="G30" s="25">
        <f>D30-E30</f>
        <v>21099743.469999999</v>
      </c>
    </row>
    <row r="31" spans="1:7" s="27" customFormat="1" ht="14.25" customHeight="1" x14ac:dyDescent="0.25">
      <c r="A31" s="23" t="s">
        <v>14</v>
      </c>
      <c r="B31" s="24">
        <v>20733916</v>
      </c>
      <c r="C31" s="25">
        <v>0</v>
      </c>
      <c r="D31" s="24">
        <f t="shared" ref="D31:D47" si="2">+SUM(B31:C31)</f>
        <v>20733916</v>
      </c>
      <c r="E31" s="24">
        <v>4189646.68</v>
      </c>
      <c r="F31" s="24">
        <v>4189646.68</v>
      </c>
      <c r="G31" s="25">
        <f t="shared" ref="G31:G47" si="3">D31-E31</f>
        <v>16544269.32</v>
      </c>
    </row>
    <row r="32" spans="1:7" s="27" customFormat="1" ht="15" x14ac:dyDescent="0.25">
      <c r="A32" s="23" t="s">
        <v>15</v>
      </c>
      <c r="B32" s="24">
        <v>19352155</v>
      </c>
      <c r="C32" s="25">
        <v>0</v>
      </c>
      <c r="D32" s="24">
        <f t="shared" si="2"/>
        <v>19352155</v>
      </c>
      <c r="E32" s="24">
        <v>3795160.36</v>
      </c>
      <c r="F32" s="24">
        <v>3795160.36</v>
      </c>
      <c r="G32" s="25">
        <f t="shared" si="3"/>
        <v>15556994.640000001</v>
      </c>
    </row>
    <row r="33" spans="1:7" s="27" customFormat="1" ht="15" x14ac:dyDescent="0.25">
      <c r="A33" s="23" t="s">
        <v>16</v>
      </c>
      <c r="B33" s="24">
        <v>16387408</v>
      </c>
      <c r="C33" s="25">
        <v>0</v>
      </c>
      <c r="D33" s="24">
        <f t="shared" si="2"/>
        <v>16387408</v>
      </c>
      <c r="E33" s="24">
        <v>3541005.4</v>
      </c>
      <c r="F33" s="24">
        <v>3541005.4</v>
      </c>
      <c r="G33" s="25">
        <f t="shared" si="3"/>
        <v>12846402.6</v>
      </c>
    </row>
    <row r="34" spans="1:7" s="27" customFormat="1" ht="15" x14ac:dyDescent="0.25">
      <c r="A34" s="23" t="s">
        <v>17</v>
      </c>
      <c r="B34" s="24">
        <v>10771021</v>
      </c>
      <c r="C34" s="25">
        <v>0</v>
      </c>
      <c r="D34" s="24">
        <f t="shared" si="2"/>
        <v>10771021</v>
      </c>
      <c r="E34" s="24">
        <v>2435142.7200000002</v>
      </c>
      <c r="F34" s="24">
        <v>2435142.7200000002</v>
      </c>
      <c r="G34" s="25">
        <f t="shared" si="3"/>
        <v>8335878.2799999993</v>
      </c>
    </row>
    <row r="35" spans="1:7" s="27" customFormat="1" ht="15" x14ac:dyDescent="0.25">
      <c r="A35" s="23" t="s">
        <v>18</v>
      </c>
      <c r="B35" s="24">
        <v>8701766</v>
      </c>
      <c r="C35" s="25">
        <v>0</v>
      </c>
      <c r="D35" s="24">
        <f t="shared" si="2"/>
        <v>8701766</v>
      </c>
      <c r="E35" s="24">
        <v>1758844.95</v>
      </c>
      <c r="F35" s="24">
        <v>1758844.95</v>
      </c>
      <c r="G35" s="25">
        <f t="shared" si="3"/>
        <v>6942921.0499999998</v>
      </c>
    </row>
    <row r="36" spans="1:7" s="27" customFormat="1" ht="15" x14ac:dyDescent="0.25">
      <c r="A36" s="23" t="s">
        <v>21</v>
      </c>
      <c r="B36" s="24">
        <v>10398022</v>
      </c>
      <c r="C36" s="25">
        <v>0</v>
      </c>
      <c r="D36" s="24">
        <f t="shared" si="2"/>
        <v>10398022</v>
      </c>
      <c r="E36" s="24">
        <v>2051410.7</v>
      </c>
      <c r="F36" s="24">
        <v>2051410.7</v>
      </c>
      <c r="G36" s="25">
        <f t="shared" si="3"/>
        <v>8346611.2999999998</v>
      </c>
    </row>
    <row r="37" spans="1:7" s="27" customFormat="1" ht="15" x14ac:dyDescent="0.25">
      <c r="A37" s="23" t="s">
        <v>22</v>
      </c>
      <c r="B37" s="24">
        <v>13562338</v>
      </c>
      <c r="C37" s="25">
        <v>0</v>
      </c>
      <c r="D37" s="24">
        <f t="shared" si="2"/>
        <v>13562338</v>
      </c>
      <c r="E37" s="24">
        <v>2695496.89</v>
      </c>
      <c r="F37" s="24">
        <v>2660696.89</v>
      </c>
      <c r="G37" s="25">
        <f t="shared" si="3"/>
        <v>10866841.109999999</v>
      </c>
    </row>
    <row r="38" spans="1:7" s="27" customFormat="1" ht="15" x14ac:dyDescent="0.25">
      <c r="A38" s="23" t="s">
        <v>23</v>
      </c>
      <c r="B38" s="24">
        <v>12992289</v>
      </c>
      <c r="C38" s="25">
        <v>0</v>
      </c>
      <c r="D38" s="24">
        <f t="shared" si="2"/>
        <v>12992289</v>
      </c>
      <c r="E38" s="24">
        <v>2437006.98</v>
      </c>
      <c r="F38" s="24">
        <v>2412806.15</v>
      </c>
      <c r="G38" s="25">
        <f t="shared" si="3"/>
        <v>10555282.02</v>
      </c>
    </row>
    <row r="39" spans="1:7" s="27" customFormat="1" ht="15" x14ac:dyDescent="0.25">
      <c r="A39" s="23" t="s">
        <v>24</v>
      </c>
      <c r="B39" s="24">
        <v>12837397</v>
      </c>
      <c r="C39" s="25">
        <v>0</v>
      </c>
      <c r="D39" s="24">
        <f t="shared" si="2"/>
        <v>12837397</v>
      </c>
      <c r="E39" s="24">
        <v>2270558.66</v>
      </c>
      <c r="F39" s="24">
        <v>2270558.66</v>
      </c>
      <c r="G39" s="25">
        <f t="shared" si="3"/>
        <v>10566838.34</v>
      </c>
    </row>
    <row r="40" spans="1:7" s="27" customFormat="1" ht="15" x14ac:dyDescent="0.25">
      <c r="A40" s="23" t="s">
        <v>25</v>
      </c>
      <c r="B40" s="24">
        <v>19879411</v>
      </c>
      <c r="C40" s="25">
        <v>0</v>
      </c>
      <c r="D40" s="24">
        <f t="shared" si="2"/>
        <v>19879411</v>
      </c>
      <c r="E40" s="24">
        <v>3918842</v>
      </c>
      <c r="F40" s="24">
        <v>3849299.25</v>
      </c>
      <c r="G40" s="25">
        <f t="shared" si="3"/>
        <v>15960569</v>
      </c>
    </row>
    <row r="41" spans="1:7" s="27" customFormat="1" ht="15" x14ac:dyDescent="0.25">
      <c r="A41" s="23" t="s">
        <v>26</v>
      </c>
      <c r="B41" s="24">
        <v>14974474</v>
      </c>
      <c r="C41" s="25">
        <v>0</v>
      </c>
      <c r="D41" s="24">
        <f t="shared" si="2"/>
        <v>14974474</v>
      </c>
      <c r="E41" s="24">
        <v>2971503.96</v>
      </c>
      <c r="F41" s="24">
        <v>2971503.96</v>
      </c>
      <c r="G41" s="25">
        <f t="shared" si="3"/>
        <v>12002970.039999999</v>
      </c>
    </row>
    <row r="42" spans="1:7" s="27" customFormat="1" ht="15" x14ac:dyDescent="0.25">
      <c r="A42" s="23" t="s">
        <v>27</v>
      </c>
      <c r="B42" s="24">
        <v>16701446</v>
      </c>
      <c r="C42" s="25">
        <v>0</v>
      </c>
      <c r="D42" s="24">
        <f t="shared" si="2"/>
        <v>16701446</v>
      </c>
      <c r="E42" s="24">
        <v>3509428.95</v>
      </c>
      <c r="F42" s="24">
        <v>3509428.95</v>
      </c>
      <c r="G42" s="25">
        <f t="shared" si="3"/>
        <v>13192017.050000001</v>
      </c>
    </row>
    <row r="43" spans="1:7" s="27" customFormat="1" ht="15" x14ac:dyDescent="0.25">
      <c r="A43" s="23" t="s">
        <v>28</v>
      </c>
      <c r="B43" s="24">
        <v>12639156</v>
      </c>
      <c r="C43" s="25">
        <v>0</v>
      </c>
      <c r="D43" s="24">
        <f t="shared" si="2"/>
        <v>12639156</v>
      </c>
      <c r="E43" s="24">
        <v>2434034.0499999998</v>
      </c>
      <c r="F43" s="24">
        <v>2427035.15</v>
      </c>
      <c r="G43" s="25">
        <f t="shared" si="3"/>
        <v>10205121.949999999</v>
      </c>
    </row>
    <row r="44" spans="1:7" s="27" customFormat="1" ht="15" x14ac:dyDescent="0.25">
      <c r="A44" s="23" t="s">
        <v>29</v>
      </c>
      <c r="B44" s="24">
        <v>16679622</v>
      </c>
      <c r="C44" s="24">
        <v>3455709.65</v>
      </c>
      <c r="D44" s="24">
        <f t="shared" si="2"/>
        <v>20135331.649999999</v>
      </c>
      <c r="E44" s="24">
        <v>3488162.2</v>
      </c>
      <c r="F44" s="24">
        <v>3488162.2</v>
      </c>
      <c r="G44" s="25">
        <f t="shared" si="3"/>
        <v>16647169.449999999</v>
      </c>
    </row>
    <row r="45" spans="1:7" s="27" customFormat="1" ht="15" x14ac:dyDescent="0.25">
      <c r="A45" s="23" t="s">
        <v>30</v>
      </c>
      <c r="B45" s="24">
        <v>6877005</v>
      </c>
      <c r="C45" s="25">
        <v>0</v>
      </c>
      <c r="D45" s="24">
        <f t="shared" si="2"/>
        <v>6877005</v>
      </c>
      <c r="E45" s="24">
        <v>1386007.68</v>
      </c>
      <c r="F45" s="24">
        <v>1386007.68</v>
      </c>
      <c r="G45" s="25">
        <f t="shared" si="3"/>
        <v>5490997.3200000003</v>
      </c>
    </row>
    <row r="46" spans="1:7" s="27" customFormat="1" ht="15" x14ac:dyDescent="0.25">
      <c r="A46" s="23" t="s">
        <v>19</v>
      </c>
      <c r="B46" s="25">
        <v>0</v>
      </c>
      <c r="C46" s="24">
        <v>7287706</v>
      </c>
      <c r="D46" s="24">
        <f t="shared" si="2"/>
        <v>7287706</v>
      </c>
      <c r="E46" s="24">
        <v>1278778.28</v>
      </c>
      <c r="F46" s="24">
        <v>1278778.28</v>
      </c>
      <c r="G46" s="25">
        <f t="shared" si="3"/>
        <v>6008927.7199999997</v>
      </c>
    </row>
    <row r="47" spans="1:7" s="27" customFormat="1" ht="15" x14ac:dyDescent="0.25">
      <c r="A47" s="23" t="s">
        <v>20</v>
      </c>
      <c r="B47" s="25">
        <v>0</v>
      </c>
      <c r="C47" s="24">
        <v>9882830</v>
      </c>
      <c r="D47" s="24">
        <f t="shared" si="2"/>
        <v>9882830</v>
      </c>
      <c r="E47" s="24">
        <v>1474940.4</v>
      </c>
      <c r="F47" s="24">
        <v>1474940.4</v>
      </c>
      <c r="G47" s="25">
        <f t="shared" si="3"/>
        <v>8407889.5999999996</v>
      </c>
    </row>
    <row r="48" spans="1:7" ht="15" x14ac:dyDescent="0.25">
      <c r="A48" s="28" t="s">
        <v>31</v>
      </c>
      <c r="B48" s="29"/>
      <c r="C48" s="29"/>
      <c r="D48" s="29"/>
      <c r="E48" s="29"/>
      <c r="F48" s="29"/>
      <c r="G48" s="29"/>
    </row>
    <row r="49" spans="1:7" ht="15" x14ac:dyDescent="0.25">
      <c r="A49" s="30" t="s">
        <v>33</v>
      </c>
      <c r="B49" s="31">
        <f>GASTO_NE_T1+GASTO_E_T1</f>
        <v>363248604</v>
      </c>
      <c r="C49" s="31">
        <f>GASTO_NE_T2+GASTO_E_T2</f>
        <v>32150393.559999999</v>
      </c>
      <c r="D49" s="31">
        <f>GASTO_NE_T3+GASTO_E_T3</f>
        <v>395398997.56</v>
      </c>
      <c r="E49" s="31">
        <f>GASTO_NE_T4+GASTO_E_T4</f>
        <v>73347707.060000002</v>
      </c>
      <c r="F49" s="31">
        <f>GASTO_NE_T5+GASTO_E_T5</f>
        <v>72729488.979999989</v>
      </c>
      <c r="G49" s="31">
        <f>GASTO_NE_T6+GASTO_E_T6</f>
        <v>322051290.5</v>
      </c>
    </row>
    <row r="50" spans="1:7" ht="15" x14ac:dyDescent="0.25">
      <c r="A50" s="32"/>
      <c r="B50" s="33"/>
      <c r="C50" s="33"/>
      <c r="D50" s="33"/>
      <c r="E50" s="33"/>
      <c r="F50" s="33"/>
      <c r="G50" s="34"/>
    </row>
    <row r="51" spans="1:7" ht="15" hidden="1" x14ac:dyDescent="0.25">
      <c r="A51" s="35"/>
    </row>
    <row r="52" spans="1:7" ht="15" x14ac:dyDescent="0.25"/>
    <row r="53" spans="1:7" ht="15" x14ac:dyDescent="0.25"/>
    <row r="54" spans="1:7" ht="15" x14ac:dyDescent="0.25"/>
    <row r="55" spans="1:7" ht="15" x14ac:dyDescent="0.25"/>
    <row r="56" spans="1:7" ht="15" x14ac:dyDescent="0.25"/>
    <row r="57" spans="1:7" ht="15" x14ac:dyDescent="0.25"/>
    <row r="58" spans="1:7" ht="15" x14ac:dyDescent="0.25"/>
    <row r="59" spans="1:7" ht="15" x14ac:dyDescent="0.25"/>
    <row r="60" spans="1:7" ht="15" x14ac:dyDescent="0.25"/>
    <row r="61" spans="1:7" ht="15" x14ac:dyDescent="0.25"/>
    <row r="62" spans="1:7" ht="15" x14ac:dyDescent="0.25"/>
    <row r="63" spans="1:7" ht="15" x14ac:dyDescent="0.25"/>
    <row r="64" spans="1:7" ht="15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49">
      <formula1>-1.79769313486231E+100</formula1>
      <formula2>1.79769313486231E+100</formula2>
    </dataValidation>
  </dataValidations>
  <pageMargins left="0.7" right="0.7" top="0.75" bottom="0.75" header="0.3" footer="0.3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2018-04-25T20:40:46Z</dcterms:created>
  <dcterms:modified xsi:type="dcterms:W3CDTF">2018-04-25T20:41:21Z</dcterms:modified>
</cp:coreProperties>
</file>